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tabRatio="772" activeTab="1"/>
  </bookViews>
  <sheets>
    <sheet name="Dairy &amp; Hf Inventory" sheetId="1" r:id="rId1"/>
    <sheet name="Beef Inventory" sheetId="2" r:id="rId2"/>
    <sheet name="Raised Feed Summary" sheetId="3" r:id="rId3"/>
    <sheet name="Crop Summary" sheetId="4" r:id="rId4"/>
    <sheet name="Crop I&amp;E" sheetId="5" r:id="rId5"/>
    <sheet name="All Hay Yield" sheetId="6" r:id="rId6"/>
    <sheet name="Feed Cows" sheetId="7" r:id="rId7"/>
    <sheet name="Feed Youngstock" sheetId="8" r:id="rId8"/>
    <sheet name="Purchased Feed Summary" sheetId="9" r:id="rId9"/>
    <sheet name="Purchased Feed" sheetId="10" r:id="rId10"/>
    <sheet name="Pasture" sheetId="11" r:id="rId11"/>
  </sheets>
  <externalReferences>
    <externalReference r:id="rId14"/>
  </externalReferences>
  <definedNames>
    <definedName name="_xlnm.Print_Area" localSheetId="5">'All Hay Yield'!$A$1:$O$42</definedName>
    <definedName name="_xlnm.Print_Area" localSheetId="4">'Crop I&amp;E'!$A$1:$O$53</definedName>
    <definedName name="_xlnm.Print_Area" localSheetId="0">'Dairy &amp; Hf Inventory'!$A$3:$O$20</definedName>
    <definedName name="_xlnm.Print_Area" localSheetId="6">'Feed Cows'!$A$1:$Q$41</definedName>
    <definedName name="_xlnm.Print_Area" localSheetId="7">'Feed Youngstock'!$A$1:$Q$40</definedName>
    <definedName name="_xlnm.Print_Area" localSheetId="9">'Purchased Feed'!$A$1:$Q$41</definedName>
  </definedNames>
  <calcPr fullCalcOnLoad="1"/>
</workbook>
</file>

<file path=xl/sharedStrings.xml><?xml version="1.0" encoding="utf-8"?>
<sst xmlns="http://schemas.openxmlformats.org/spreadsheetml/2006/main" count="1027" uniqueCount="264">
  <si>
    <t>Crop</t>
  </si>
  <si>
    <t>Yield</t>
  </si>
  <si>
    <t>Rented</t>
  </si>
  <si>
    <t>Acres</t>
  </si>
  <si>
    <t>Owned</t>
  </si>
  <si>
    <t>Shared</t>
  </si>
  <si>
    <t>Crop Ac.</t>
  </si>
  <si>
    <t>Corn</t>
  </si>
  <si>
    <t>Corn Silage</t>
  </si>
  <si>
    <t>Soybeans</t>
  </si>
  <si>
    <t>Oats</t>
  </si>
  <si>
    <t>New Seeding</t>
  </si>
  <si>
    <t>Hay 1st Crop</t>
  </si>
  <si>
    <t>Hay 2nd Crop</t>
  </si>
  <si>
    <t>Hay 3rd Crop</t>
  </si>
  <si>
    <t>Hay 4th Crop</t>
  </si>
  <si>
    <t>Barley</t>
  </si>
  <si>
    <t>Sweet Corn</t>
  </si>
  <si>
    <t>Peas</t>
  </si>
  <si>
    <t>Oatlage</t>
  </si>
  <si>
    <t>Barlage</t>
  </si>
  <si>
    <t>Other</t>
  </si>
  <si>
    <t>Custom Work Hired</t>
  </si>
  <si>
    <t>x</t>
  </si>
  <si>
    <t xml:space="preserve">Crop Year End Data Record </t>
  </si>
  <si>
    <t>Tons</t>
  </si>
  <si>
    <t>Date</t>
  </si>
  <si>
    <t>2nd</t>
  </si>
  <si>
    <t>3rd</t>
  </si>
  <si>
    <t>4th</t>
  </si>
  <si>
    <t>Sold</t>
  </si>
  <si>
    <t>Formula to Convert Haylage to Dry Hay Basis &amp; Yield Determination</t>
  </si>
  <si>
    <t>Fill in the Yellow areas only to determine tons equivalent and value per ton.</t>
  </si>
  <si>
    <t>Name:</t>
  </si>
  <si>
    <t>Hay Yield</t>
  </si>
  <si>
    <t>Hay</t>
  </si>
  <si>
    <t>Hylage</t>
  </si>
  <si>
    <t>1st</t>
  </si>
  <si>
    <t>Tns Haylage  X</t>
  </si>
  <si>
    <t>% DM of Haylage   /</t>
  </si>
  <si>
    <t>% DM of Hay  =</t>
  </si>
  <si>
    <t>Tons Dry Hay Equivalent.</t>
  </si>
  <si>
    <t>(65% Moisture?)</t>
  </si>
  <si>
    <t>(15 % Moisture?)</t>
  </si>
  <si>
    <t>Total Haylage Yield</t>
  </si>
  <si>
    <t>T. Acres</t>
  </si>
  <si>
    <t>Total Hay Tons</t>
  </si>
  <si>
    <t xml:space="preserve">  + Hay Yield</t>
  </si>
  <si>
    <t>Av. Ac</t>
  </si>
  <si>
    <t>= Hay Equiv of Both Hay &amp; Hyl</t>
  </si>
  <si>
    <t>Yield Per Acre (Tons)</t>
  </si>
  <si>
    <t>Ave/Total</t>
  </si>
  <si>
    <t>+ Hay YIELD</t>
  </si>
  <si>
    <t>Computation of Dry Hay value based on Average RFV</t>
  </si>
  <si>
    <t>RFV</t>
  </si>
  <si>
    <t xml:space="preserve">      Hay may be valued up to $.75 per unit of RFV??</t>
  </si>
  <si>
    <t xml:space="preserve"> X  ($ / Point of RFV)</t>
  </si>
  <si>
    <t>Created by Tom Anderson - Riverland Community College FBM</t>
  </si>
  <si>
    <t>Value per Ton</t>
  </si>
  <si>
    <t>Jan</t>
  </si>
  <si>
    <t>Feb</t>
  </si>
  <si>
    <t>May</t>
  </si>
  <si>
    <t>June</t>
  </si>
  <si>
    <t>July</t>
  </si>
  <si>
    <t>Aug</t>
  </si>
  <si>
    <t>Sept</t>
  </si>
  <si>
    <t>Oct</t>
  </si>
  <si>
    <t>Nov</t>
  </si>
  <si>
    <t>Dec</t>
  </si>
  <si>
    <t>Mar</t>
  </si>
  <si>
    <t>Totals</t>
  </si>
  <si>
    <t>Record ALL Events - Including DOA's</t>
  </si>
  <si>
    <t>Name</t>
  </si>
  <si>
    <t>Cow</t>
  </si>
  <si>
    <t>Cows</t>
  </si>
  <si>
    <t>Heifers</t>
  </si>
  <si>
    <t xml:space="preserve">Cows </t>
  </si>
  <si>
    <t>Heifer</t>
  </si>
  <si>
    <t>Hfs</t>
  </si>
  <si>
    <t>Bulls</t>
  </si>
  <si>
    <t>Inventory</t>
  </si>
  <si>
    <t>Purch.</t>
  </si>
  <si>
    <t>Fresh</t>
  </si>
  <si>
    <t>Died</t>
  </si>
  <si>
    <t>Born</t>
  </si>
  <si>
    <t>Comment/DOA's etc</t>
  </si>
  <si>
    <t>Beg Inv.</t>
  </si>
  <si>
    <t>xxxxxx</t>
  </si>
  <si>
    <t>xxxxxxxx</t>
  </si>
  <si>
    <t>xxxxxxx</t>
  </si>
  <si>
    <t>xxxxxxxxxxxxxxxxxxxx</t>
  </si>
  <si>
    <t>Apri</t>
  </si>
  <si>
    <t xml:space="preserve">Directions:  </t>
  </si>
  <si>
    <t>Fill in Beginning Inventory for cows and heifers</t>
  </si>
  <si>
    <t>Enter events for each month</t>
  </si>
  <si>
    <t>When all sheets are completed - save and attach to an email then send to Tom Anderson</t>
  </si>
  <si>
    <t>Please type name in cell 'O2'</t>
  </si>
  <si>
    <t>This sheet is to be used to determine dry hay yield on a per acre basis when some is harvested as hay and haylage.</t>
  </si>
  <si>
    <t>Description</t>
  </si>
  <si>
    <t xml:space="preserve">Type </t>
  </si>
  <si>
    <t>Normal</t>
  </si>
  <si>
    <t>(Circle One)</t>
  </si>
  <si>
    <t>Estbl.</t>
  </si>
  <si>
    <t>Dbl Crop</t>
  </si>
  <si>
    <t>Dble Crop</t>
  </si>
  <si>
    <t>Acres Owned</t>
  </si>
  <si>
    <t>Acres Cash Rented</t>
  </si>
  <si>
    <t>Acres Share Rented</t>
  </si>
  <si>
    <t>Your Share (%)</t>
  </si>
  <si>
    <t>bu</t>
  </si>
  <si>
    <t xml:space="preserve">T </t>
  </si>
  <si>
    <t>Value per unit</t>
  </si>
  <si>
    <t>Total product value</t>
  </si>
  <si>
    <t>Hedging gain or loss</t>
  </si>
  <si>
    <t>Crop Insurance income</t>
  </si>
  <si>
    <t>LDP income</t>
  </si>
  <si>
    <t>Direct and CCP govt payments</t>
  </si>
  <si>
    <t>Other Income</t>
  </si>
  <si>
    <t>Stover</t>
  </si>
  <si>
    <t>Combine with Ent. Number</t>
  </si>
  <si>
    <t>TOTAL INCOME</t>
  </si>
  <si>
    <t>Total $</t>
  </si>
  <si>
    <t>Seed</t>
  </si>
  <si>
    <t>Fertilizer</t>
  </si>
  <si>
    <t>Crop Chemicals</t>
  </si>
  <si>
    <t>Non-chemical crop protect</t>
  </si>
  <si>
    <t>Crop Insurance</t>
  </si>
  <si>
    <t>Drying Expense</t>
  </si>
  <si>
    <t>Storage</t>
  </si>
  <si>
    <t>Packaging and Supplies</t>
  </si>
  <si>
    <t>Hauling and Trucking</t>
  </si>
  <si>
    <t>Marketing</t>
  </si>
  <si>
    <t>Miscellaneous</t>
  </si>
  <si>
    <t>Custom Hire - Total/split below</t>
  </si>
  <si>
    <t>Tillage</t>
  </si>
  <si>
    <t>Planting</t>
  </si>
  <si>
    <t>Harvesting</t>
  </si>
  <si>
    <t>Trucking</t>
  </si>
  <si>
    <t>Hired Labor</t>
  </si>
  <si>
    <t>Land Rent</t>
  </si>
  <si>
    <t>Machinery leases</t>
  </si>
  <si>
    <t xml:space="preserve">Utilities </t>
  </si>
  <si>
    <t>Organic Certification</t>
  </si>
  <si>
    <t>Total Direct Cost</t>
  </si>
  <si>
    <t>Return Over Direct Cost</t>
  </si>
  <si>
    <r>
      <t>Total Production (</t>
    </r>
    <r>
      <rPr>
        <sz val="10"/>
        <color indexed="8"/>
        <rFont val="Calibri"/>
        <family val="2"/>
      </rPr>
      <t>your share</t>
    </r>
    <r>
      <rPr>
        <sz val="11"/>
        <color indexed="8"/>
        <rFont val="Calibri"/>
        <family val="2"/>
      </rPr>
      <t>)</t>
    </r>
  </si>
  <si>
    <t>Hay - NS</t>
  </si>
  <si>
    <t>Total Operating Expenses</t>
  </si>
  <si>
    <t>T</t>
  </si>
  <si>
    <t>Lbs</t>
  </si>
  <si>
    <t>Ex. Corn</t>
  </si>
  <si>
    <t>Joe's farm</t>
  </si>
  <si>
    <t>Record Monthly Feed Fed</t>
  </si>
  <si>
    <t>Cows &amp; Dry Cows</t>
  </si>
  <si>
    <t>Use one sheet for each Enterprise</t>
  </si>
  <si>
    <t>Fill In Yellow areas only!</t>
  </si>
  <si>
    <t xml:space="preserve">    Dry Corn Bu</t>
  </si>
  <si>
    <t xml:space="preserve">       CS Tons</t>
  </si>
  <si>
    <t xml:space="preserve">     Haylage Tons</t>
  </si>
  <si>
    <t xml:space="preserve">            Hay Tons</t>
  </si>
  <si>
    <t xml:space="preserve">      Barlage Tons</t>
  </si>
  <si>
    <t>Weigh</t>
  </si>
  <si>
    <t>Inv.</t>
  </si>
  <si>
    <t>Fed</t>
  </si>
  <si>
    <t>Inv</t>
  </si>
  <si>
    <t>Backs</t>
  </si>
  <si>
    <t>April</t>
  </si>
  <si>
    <t>YTD</t>
  </si>
  <si>
    <t>Enter Price per unit in cream shaded areas.</t>
  </si>
  <si>
    <t>Monthly</t>
  </si>
  <si>
    <t>$ / Unit</t>
  </si>
  <si>
    <t>Mo Cost</t>
  </si>
  <si>
    <t>Total</t>
  </si>
  <si>
    <t>YTD/Ave</t>
  </si>
  <si>
    <t>Youngstock</t>
  </si>
  <si>
    <t>Save As "2010 Analysis Info" - to My Documents</t>
  </si>
  <si>
    <t>For Analysis purposes - I only need the totals and not each monthly detail.</t>
  </si>
  <si>
    <t>Feed</t>
  </si>
  <si>
    <t>Prevent Plant</t>
  </si>
  <si>
    <t>Ave.</t>
  </si>
  <si>
    <t xml:space="preserve">Raised Feed Summary - </t>
  </si>
  <si>
    <t># Hd</t>
  </si>
  <si>
    <t xml:space="preserve">Raised Feed Summary </t>
  </si>
  <si>
    <t># Hfs.</t>
  </si>
  <si>
    <t>Units Raised Feed Fed</t>
  </si>
  <si>
    <t xml:space="preserve">   Youngstock</t>
  </si>
  <si>
    <t>Monthly Cost / Item - Dairy &amp; Youngstock</t>
  </si>
  <si>
    <t>Dry</t>
  </si>
  <si>
    <t xml:space="preserve">Corn </t>
  </si>
  <si>
    <t xml:space="preserve">Total </t>
  </si>
  <si>
    <t>Bu Corn</t>
  </si>
  <si>
    <t>Silage T.</t>
  </si>
  <si>
    <t>Hay T.</t>
  </si>
  <si>
    <t>Haylage T.</t>
  </si>
  <si>
    <t>Barlage T.</t>
  </si>
  <si>
    <t>SWC Sil. T.</t>
  </si>
  <si>
    <t>BU Corn</t>
  </si>
  <si>
    <t>C. Sil</t>
  </si>
  <si>
    <t>Haylage</t>
  </si>
  <si>
    <t>SWC Sil</t>
  </si>
  <si>
    <t>Corn Bu</t>
  </si>
  <si>
    <t>C. Sil. T</t>
  </si>
  <si>
    <t>SWC Sil T.</t>
  </si>
  <si>
    <t>Cost</t>
  </si>
  <si>
    <t>Dry Cows</t>
  </si>
  <si>
    <t>Ave Hd</t>
  </si>
  <si>
    <t>Heifers Only</t>
  </si>
  <si>
    <t>Total Units Cows</t>
  </si>
  <si>
    <t>Total Units YST</t>
  </si>
  <si>
    <t>Price/Unit</t>
  </si>
  <si>
    <t xml:space="preserve">  From Below</t>
  </si>
  <si>
    <t xml:space="preserve">     From Below</t>
  </si>
  <si>
    <t>Feed Cost Cows</t>
  </si>
  <si>
    <t>T. Feed Cost Hfs</t>
  </si>
  <si>
    <t>Feed Cost Hfs</t>
  </si>
  <si>
    <t xml:space="preserve">T. Raised Feed </t>
  </si>
  <si>
    <t>Error Balance Check</t>
  </si>
  <si>
    <t>Units Fed Per Ave # Hd.</t>
  </si>
  <si>
    <t>Corn $/Bu</t>
  </si>
  <si>
    <t>Silage $/T</t>
  </si>
  <si>
    <t>Hay $/T</t>
  </si>
  <si>
    <t>Haylage $/T</t>
  </si>
  <si>
    <t>Barlage $/T</t>
  </si>
  <si>
    <t>SWC Sil $/T</t>
  </si>
  <si>
    <t>Corn 4/Bu</t>
  </si>
  <si>
    <t>Enter Data in Cream Shaded areas only</t>
  </si>
  <si>
    <t>I need only the totals for the Annual Analysis, but you may enter monthly if you chose.</t>
  </si>
  <si>
    <t>Monthly Cattle Inventory</t>
  </si>
  <si>
    <t>Beef Cow Inventory</t>
  </si>
  <si>
    <t>Beef Replacement Heifers and Beef Bulls</t>
  </si>
  <si>
    <t>Month</t>
  </si>
  <si>
    <t>Beginning</t>
  </si>
  <si>
    <t>Bought</t>
  </si>
  <si>
    <t xml:space="preserve"> Heifer Fresh</t>
  </si>
  <si>
    <t>Trans Out</t>
  </si>
  <si>
    <t>Butchered</t>
  </si>
  <si>
    <t>Transf'd In</t>
  </si>
  <si>
    <t>Transfer Out</t>
  </si>
  <si>
    <t>Jan 1st</t>
  </si>
  <si>
    <t>Dec 31st</t>
  </si>
  <si>
    <t xml:space="preserve">Total = </t>
  </si>
  <si>
    <t xml:space="preserve">Average Number of Cows = </t>
  </si>
  <si>
    <t xml:space="preserve">Avg # of Hfrs = </t>
  </si>
  <si>
    <t>Average number of head=</t>
  </si>
  <si>
    <t>Beef Backgrounding</t>
  </si>
  <si>
    <t>Beef Finishing</t>
  </si>
  <si>
    <t>Transf Out</t>
  </si>
  <si>
    <t xml:space="preserve">Avg # of Background Calves = </t>
  </si>
  <si>
    <t xml:space="preserve">Purchased Feed Summary </t>
  </si>
  <si>
    <t>Units Purchased Feed Fed</t>
  </si>
  <si>
    <t>FEED FED SUMMARY BY MONTH</t>
  </si>
  <si>
    <t>Pasture Days</t>
  </si>
  <si>
    <t>Silage</t>
  </si>
  <si>
    <t>Other Grain</t>
  </si>
  <si>
    <t>P/S/M</t>
  </si>
  <si>
    <t>No. Head</t>
  </si>
  <si>
    <t>No. Days</t>
  </si>
  <si>
    <t>Bushels</t>
  </si>
  <si>
    <t>Pounds</t>
  </si>
  <si>
    <t>March</t>
  </si>
  <si>
    <t>2019 Crop Enterprise Analysis</t>
  </si>
  <si>
    <r>
      <t xml:space="preserve">Enter </t>
    </r>
    <r>
      <rPr>
        <b/>
        <sz val="10"/>
        <rFont val="Arial"/>
        <family val="2"/>
      </rPr>
      <t>PURCHASED</t>
    </r>
    <r>
      <rPr>
        <sz val="10"/>
        <rFont val="Arial"/>
        <family val="2"/>
      </rPr>
      <t xml:space="preserve"> Feed Fed ONLY</t>
    </r>
  </si>
  <si>
    <r>
      <t xml:space="preserve">Enter </t>
    </r>
    <r>
      <rPr>
        <b/>
        <sz val="10"/>
        <rFont val="Arial"/>
        <family val="2"/>
      </rPr>
      <t>RAISED</t>
    </r>
    <r>
      <rPr>
        <sz val="10"/>
        <rFont val="Arial"/>
        <family val="2"/>
      </rPr>
      <t xml:space="preserve"> Feed Fed ONLY</t>
    </r>
  </si>
  <si>
    <t>Transf'd Out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</si>
</sst>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"/>
    <numFmt numFmtId="167" formatCode="[$-409]dddd\,\ mmmm\ dd\,\ yyyy"/>
    <numFmt numFmtId="168" formatCode="[$-409]d\-mmm;@"/>
    <numFmt numFmtId="169" formatCode="&quot;$&quot;#,##0"/>
    <numFmt numFmtId="170" formatCode="[$-409]d\-mmm\-yy;@"/>
    <numFmt numFmtId="171" formatCode="#,##0.0"/>
  </numFmts>
  <fonts count="6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3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22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sz val="18"/>
      <name val="Arial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9"/>
      <color indexed="10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9"/>
      <color indexed="10"/>
      <name val="Arial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/>
    </border>
    <border>
      <left style="medium"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10" fillId="4" borderId="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0" fillId="4" borderId="0" xfId="0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1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24" borderId="13" xfId="0" applyFill="1" applyBorder="1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9" fontId="0" fillId="24" borderId="14" xfId="0" applyNumberFormat="1" applyFill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0" fillId="10" borderId="14" xfId="0" applyNumberFormat="1" applyFill="1" applyBorder="1" applyAlignment="1">
      <alignment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 locked="0"/>
    </xf>
    <xf numFmtId="0" fontId="0" fillId="24" borderId="16" xfId="0" applyFill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164" fontId="0" fillId="0" borderId="14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6" fillId="0" borderId="19" xfId="0" applyFont="1" applyBorder="1" applyAlignment="1">
      <alignment/>
    </xf>
    <xf numFmtId="164" fontId="6" fillId="10" borderId="14" xfId="0" applyNumberFormat="1" applyFont="1" applyFill="1" applyBorder="1" applyAlignment="1">
      <alignment/>
    </xf>
    <xf numFmtId="0" fontId="10" fillId="0" borderId="0" xfId="0" applyFont="1" applyBorder="1" applyAlignment="1" quotePrefix="1">
      <alignment/>
    </xf>
    <xf numFmtId="2" fontId="6" fillId="10" borderId="14" xfId="0" applyNumberFormat="1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/>
      <protection locked="0"/>
    </xf>
    <xf numFmtId="0" fontId="11" fillId="4" borderId="21" xfId="0" applyFont="1" applyFill="1" applyBorder="1" applyAlignment="1">
      <alignment/>
    </xf>
    <xf numFmtId="0" fontId="2" fillId="4" borderId="20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9" fillId="4" borderId="20" xfId="0" applyFont="1" applyFill="1" applyBorder="1" applyAlignment="1">
      <alignment/>
    </xf>
    <xf numFmtId="0" fontId="0" fillId="4" borderId="20" xfId="0" applyFill="1" applyBorder="1" applyAlignment="1">
      <alignment/>
    </xf>
    <xf numFmtId="0" fontId="8" fillId="4" borderId="20" xfId="0" applyFont="1" applyFill="1" applyBorder="1" applyAlignment="1">
      <alignment/>
    </xf>
    <xf numFmtId="0" fontId="6" fillId="4" borderId="20" xfId="0" applyFont="1" applyFill="1" applyBorder="1" applyAlignment="1" applyProtection="1">
      <alignment/>
      <protection locked="0"/>
    </xf>
    <xf numFmtId="0" fontId="10" fillId="4" borderId="20" xfId="0" applyFont="1" applyFill="1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11" xfId="0" applyFont="1" applyBorder="1" applyAlignment="1">
      <alignment horizontal="center"/>
    </xf>
    <xf numFmtId="0" fontId="6" fillId="24" borderId="14" xfId="0" applyFont="1" applyFill="1" applyBorder="1" applyAlignment="1" applyProtection="1">
      <alignment/>
      <protection locked="0"/>
    </xf>
    <xf numFmtId="0" fontId="10" fillId="0" borderId="11" xfId="0" applyFont="1" applyBorder="1" applyAlignment="1">
      <alignment horizontal="center"/>
    </xf>
    <xf numFmtId="0" fontId="0" fillId="0" borderId="13" xfId="0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8" fillId="0" borderId="12" xfId="0" applyFont="1" applyBorder="1" applyAlignment="1">
      <alignment/>
    </xf>
    <xf numFmtId="2" fontId="6" fillId="10" borderId="13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8" fillId="4" borderId="0" xfId="0" applyFont="1" applyFill="1" applyBorder="1" applyAlignment="1">
      <alignment/>
    </xf>
    <xf numFmtId="0" fontId="6" fillId="4" borderId="10" xfId="0" applyFont="1" applyFill="1" applyBorder="1" applyAlignment="1" applyProtection="1">
      <alignment/>
      <protection locked="0"/>
    </xf>
    <xf numFmtId="0" fontId="9" fillId="4" borderId="0" xfId="0" applyFont="1" applyFill="1" applyBorder="1" applyAlignment="1">
      <alignment/>
    </xf>
    <xf numFmtId="0" fontId="6" fillId="0" borderId="10" xfId="0" applyFont="1" applyFill="1" applyBorder="1" applyAlignment="1" applyProtection="1">
      <alignment/>
      <protection locked="0"/>
    </xf>
    <xf numFmtId="166" fontId="6" fillId="24" borderId="14" xfId="0" applyNumberFormat="1" applyFont="1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8" fillId="0" borderId="10" xfId="0" applyFont="1" applyBorder="1" applyAlignment="1">
      <alignment/>
    </xf>
    <xf numFmtId="165" fontId="0" fillId="10" borderId="14" xfId="0" applyNumberFormat="1" applyFill="1" applyBorder="1" applyAlignment="1">
      <alignment/>
    </xf>
    <xf numFmtId="0" fontId="9" fillId="0" borderId="10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22" borderId="18" xfId="0" applyFont="1" applyFill="1" applyBorder="1" applyAlignment="1">
      <alignment/>
    </xf>
    <xf numFmtId="0" fontId="0" fillId="22" borderId="14" xfId="0" applyFont="1" applyFill="1" applyBorder="1" applyAlignment="1">
      <alignment/>
    </xf>
    <xf numFmtId="0" fontId="0" fillId="22" borderId="24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0" fillId="4" borderId="24" xfId="0" applyFont="1" applyFill="1" applyBorder="1" applyAlignment="1">
      <alignment/>
    </xf>
    <xf numFmtId="0" fontId="0" fillId="4" borderId="26" xfId="0" applyFont="1" applyFill="1" applyBorder="1" applyAlignment="1">
      <alignment/>
    </xf>
    <xf numFmtId="0" fontId="0" fillId="24" borderId="18" xfId="0" applyFont="1" applyFill="1" applyBorder="1" applyAlignment="1" applyProtection="1">
      <alignment horizontal="right"/>
      <protection locked="0"/>
    </xf>
    <xf numFmtId="0" fontId="0" fillId="0" borderId="18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24" borderId="22" xfId="0" applyFont="1" applyFill="1" applyBorder="1" applyAlignment="1" applyProtection="1">
      <alignment horizontal="center"/>
      <protection locked="0"/>
    </xf>
    <xf numFmtId="0" fontId="0" fillId="25" borderId="14" xfId="0" applyFont="1" applyFill="1" applyBorder="1" applyAlignment="1" applyProtection="1">
      <alignment horizontal="center"/>
      <protection locked="0"/>
    </xf>
    <xf numFmtId="0" fontId="0" fillId="24" borderId="25" xfId="0" applyFont="1" applyFill="1" applyBorder="1" applyAlignment="1" applyProtection="1">
      <alignment horizontal="center"/>
      <protection locked="0"/>
    </xf>
    <xf numFmtId="0" fontId="0" fillId="22" borderId="20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27" xfId="0" applyFont="1" applyFill="1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25" borderId="18" xfId="0" applyFont="1" applyFill="1" applyBorder="1" applyAlignment="1" applyProtection="1">
      <alignment horizontal="center"/>
      <protection locked="0"/>
    </xf>
    <xf numFmtId="0" fontId="0" fillId="25" borderId="24" xfId="0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 horizontal="center"/>
    </xf>
    <xf numFmtId="0" fontId="0" fillId="22" borderId="18" xfId="0" applyFont="1" applyFill="1" applyBorder="1" applyAlignment="1" applyProtection="1">
      <alignment horizontal="center"/>
      <protection locked="0"/>
    </xf>
    <xf numFmtId="0" fontId="0" fillId="22" borderId="15" xfId="0" applyFont="1" applyFill="1" applyBorder="1" applyAlignment="1" applyProtection="1">
      <alignment horizontal="center"/>
      <protection locked="0"/>
    </xf>
    <xf numFmtId="0" fontId="0" fillId="22" borderId="17" xfId="0" applyFont="1" applyFill="1" applyBorder="1" applyAlignment="1" applyProtection="1">
      <alignment horizontal="center"/>
      <protection locked="0"/>
    </xf>
    <xf numFmtId="0" fontId="0" fillId="22" borderId="24" xfId="0" applyFont="1" applyFill="1" applyBorder="1" applyAlignment="1" applyProtection="1">
      <alignment horizontal="center"/>
      <protection locked="0"/>
    </xf>
    <xf numFmtId="0" fontId="0" fillId="4" borderId="18" xfId="0" applyFont="1" applyFill="1" applyBorder="1" applyAlignment="1" applyProtection="1">
      <alignment horizontal="center"/>
      <protection locked="0"/>
    </xf>
    <xf numFmtId="0" fontId="0" fillId="4" borderId="24" xfId="0" applyFont="1" applyFill="1" applyBorder="1" applyAlignment="1" applyProtection="1">
      <alignment horizontal="center"/>
      <protection locked="0"/>
    </xf>
    <xf numFmtId="0" fontId="0" fillId="4" borderId="26" xfId="0" applyFont="1" applyFill="1" applyBorder="1" applyAlignment="1" applyProtection="1">
      <alignment horizontal="center"/>
      <protection locked="0"/>
    </xf>
    <xf numFmtId="0" fontId="0" fillId="22" borderId="18" xfId="0" applyFont="1" applyFill="1" applyBorder="1" applyAlignment="1" applyProtection="1">
      <alignment/>
      <protection locked="0"/>
    </xf>
    <xf numFmtId="168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25" borderId="29" xfId="0" applyFont="1" applyFill="1" applyBorder="1" applyAlignment="1" applyProtection="1">
      <alignment horizontal="center"/>
      <protection locked="0"/>
    </xf>
    <xf numFmtId="0" fontId="0" fillId="25" borderId="30" xfId="0" applyFont="1" applyFill="1" applyBorder="1" applyAlignment="1" applyProtection="1">
      <alignment horizontal="center"/>
      <protection locked="0"/>
    </xf>
    <xf numFmtId="0" fontId="0" fillId="25" borderId="28" xfId="0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>
      <alignment horizontal="center"/>
    </xf>
    <xf numFmtId="0" fontId="0" fillId="22" borderId="29" xfId="0" applyFont="1" applyFill="1" applyBorder="1" applyAlignment="1" applyProtection="1">
      <alignment horizontal="center"/>
      <protection locked="0"/>
    </xf>
    <xf numFmtId="0" fontId="0" fillId="22" borderId="32" xfId="0" applyFont="1" applyFill="1" applyBorder="1" applyAlignment="1" applyProtection="1">
      <alignment horizontal="center"/>
      <protection locked="0"/>
    </xf>
    <xf numFmtId="0" fontId="0" fillId="22" borderId="33" xfId="0" applyFont="1" applyFill="1" applyBorder="1" applyAlignment="1" applyProtection="1">
      <alignment horizontal="center"/>
      <protection locked="0"/>
    </xf>
    <xf numFmtId="0" fontId="0" fillId="22" borderId="28" xfId="0" applyFont="1" applyFill="1" applyBorder="1" applyAlignment="1" applyProtection="1">
      <alignment horizontal="center"/>
      <protection locked="0"/>
    </xf>
    <xf numFmtId="0" fontId="0" fillId="4" borderId="29" xfId="0" applyFont="1" applyFill="1" applyBorder="1" applyAlignment="1" applyProtection="1">
      <alignment horizontal="center"/>
      <protection locked="0"/>
    </xf>
    <xf numFmtId="0" fontId="0" fillId="4" borderId="28" xfId="0" applyFont="1" applyFill="1" applyBorder="1" applyAlignment="1" applyProtection="1">
      <alignment horizontal="center"/>
      <protection locked="0"/>
    </xf>
    <xf numFmtId="0" fontId="0" fillId="4" borderId="31" xfId="0" applyFont="1" applyFill="1" applyBorder="1" applyAlignment="1" applyProtection="1">
      <alignment horizontal="center"/>
      <protection locked="0"/>
    </xf>
    <xf numFmtId="0" fontId="0" fillId="22" borderId="29" xfId="0" applyFont="1" applyFill="1" applyBorder="1" applyAlignment="1" applyProtection="1">
      <alignment/>
      <protection locked="0"/>
    </xf>
    <xf numFmtId="168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25" borderId="23" xfId="0" applyFont="1" applyFill="1" applyBorder="1" applyAlignment="1" applyProtection="1">
      <alignment horizontal="center"/>
      <protection locked="0"/>
    </xf>
    <xf numFmtId="0" fontId="0" fillId="0" borderId="36" xfId="0" applyFont="1" applyBorder="1" applyAlignment="1">
      <alignment horizontal="center"/>
    </xf>
    <xf numFmtId="0" fontId="0" fillId="22" borderId="35" xfId="0" applyFont="1" applyFill="1" applyBorder="1" applyAlignment="1" applyProtection="1">
      <alignment/>
      <protection locked="0"/>
    </xf>
    <xf numFmtId="168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29" fillId="0" borderId="0" xfId="0" applyFont="1" applyFill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168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24" borderId="0" xfId="0" applyFill="1" applyAlignment="1">
      <alignment/>
    </xf>
    <xf numFmtId="0" fontId="12" fillId="20" borderId="0" xfId="58" applyFill="1" applyAlignment="1">
      <alignment horizontal="center"/>
      <protection/>
    </xf>
    <xf numFmtId="0" fontId="12" fillId="0" borderId="0" xfId="58">
      <alignment/>
      <protection/>
    </xf>
    <xf numFmtId="0" fontId="33" fillId="0" borderId="0" xfId="58" applyFont="1" applyAlignment="1">
      <alignment horizontal="right"/>
      <protection/>
    </xf>
    <xf numFmtId="0" fontId="34" fillId="0" borderId="0" xfId="58" applyFont="1">
      <alignment/>
      <protection/>
    </xf>
    <xf numFmtId="0" fontId="12" fillId="0" borderId="14" xfId="58" applyBorder="1">
      <alignment/>
      <protection/>
    </xf>
    <xf numFmtId="0" fontId="33" fillId="0" borderId="0" xfId="58" applyFont="1">
      <alignment/>
      <protection/>
    </xf>
    <xf numFmtId="0" fontId="12" fillId="0" borderId="0" xfId="58" applyAlignment="1">
      <alignment horizontal="right"/>
      <protection/>
    </xf>
    <xf numFmtId="0" fontId="12" fillId="0" borderId="0" xfId="58" applyAlignment="1">
      <alignment horizontal="center"/>
      <protection/>
    </xf>
    <xf numFmtId="0" fontId="35" fillId="0" borderId="0" xfId="58" applyFont="1" applyAlignment="1">
      <alignment horizontal="right"/>
      <protection/>
    </xf>
    <xf numFmtId="10" fontId="12" fillId="0" borderId="14" xfId="58" applyNumberFormat="1" applyBorder="1">
      <alignment/>
      <protection/>
    </xf>
    <xf numFmtId="0" fontId="37" fillId="0" borderId="0" xfId="58" applyFont="1" applyAlignment="1">
      <alignment horizontal="center"/>
      <protection/>
    </xf>
    <xf numFmtId="0" fontId="12" fillId="0" borderId="14" xfId="58" applyBorder="1" applyAlignment="1">
      <alignment/>
      <protection/>
    </xf>
    <xf numFmtId="0" fontId="12" fillId="0" borderId="14" xfId="58" applyBorder="1" applyAlignment="1">
      <alignment horizontal="right"/>
      <protection/>
    </xf>
    <xf numFmtId="0" fontId="12" fillId="0" borderId="14" xfId="58" applyBorder="1" applyAlignment="1">
      <alignment horizontal="center"/>
      <protection/>
    </xf>
    <xf numFmtId="0" fontId="12" fillId="0" borderId="0" xfId="58" applyFill="1" applyAlignment="1">
      <alignment horizontal="center"/>
      <protection/>
    </xf>
    <xf numFmtId="0" fontId="12" fillId="0" borderId="0" xfId="58" applyFill="1">
      <alignment/>
      <protection/>
    </xf>
    <xf numFmtId="169" fontId="12" fillId="20" borderId="0" xfId="58" applyNumberFormat="1" applyFill="1">
      <alignment/>
      <protection/>
    </xf>
    <xf numFmtId="169" fontId="27" fillId="0" borderId="0" xfId="58" applyNumberFormat="1" applyFont="1">
      <alignment/>
      <protection/>
    </xf>
    <xf numFmtId="169" fontId="27" fillId="20" borderId="0" xfId="58" applyNumberFormat="1" applyFont="1" applyFill="1">
      <alignment/>
      <protection/>
    </xf>
    <xf numFmtId="0" fontId="36" fillId="0" borderId="14" xfId="58" applyFont="1" applyBorder="1">
      <alignment/>
      <protection/>
    </xf>
    <xf numFmtId="0" fontId="12" fillId="22" borderId="0" xfId="58" applyFill="1" applyAlignment="1">
      <alignment horizontal="center"/>
      <protection/>
    </xf>
    <xf numFmtId="169" fontId="12" fillId="0" borderId="0" xfId="58" applyNumberFormat="1">
      <alignment/>
      <protection/>
    </xf>
    <xf numFmtId="0" fontId="30" fillId="0" borderId="0" xfId="58" applyFont="1" applyAlignment="1">
      <alignment horizontal="center"/>
      <protection/>
    </xf>
    <xf numFmtId="0" fontId="12" fillId="0" borderId="18" xfId="58" applyBorder="1">
      <alignment/>
      <protection/>
    </xf>
    <xf numFmtId="0" fontId="38" fillId="0" borderId="37" xfId="58" applyFont="1" applyBorder="1" applyAlignment="1">
      <alignment horizontal="center"/>
      <protection/>
    </xf>
    <xf numFmtId="0" fontId="12" fillId="0" borderId="38" xfId="58" applyBorder="1">
      <alignment/>
      <protection/>
    </xf>
    <xf numFmtId="0" fontId="12" fillId="0" borderId="38" xfId="58" applyBorder="1" applyAlignment="1">
      <alignment horizontal="center"/>
      <protection/>
    </xf>
    <xf numFmtId="0" fontId="12" fillId="0" borderId="38" xfId="58" applyBorder="1" applyAlignment="1">
      <alignment horizontal="left"/>
      <protection/>
    </xf>
    <xf numFmtId="0" fontId="12" fillId="20" borderId="10" xfId="58" applyFill="1" applyBorder="1" applyAlignment="1">
      <alignment horizontal="center"/>
      <protection/>
    </xf>
    <xf numFmtId="2" fontId="12" fillId="0" borderId="14" xfId="58" applyNumberFormat="1" applyBorder="1" applyAlignment="1">
      <alignment horizontal="right"/>
      <protection/>
    </xf>
    <xf numFmtId="2" fontId="12" fillId="0" borderId="14" xfId="58" applyNumberFormat="1" applyBorder="1" applyAlignment="1">
      <alignment horizontal="center"/>
      <protection/>
    </xf>
    <xf numFmtId="2" fontId="12" fillId="0" borderId="14" xfId="58" applyNumberFormat="1" applyFont="1" applyBorder="1" applyAlignment="1">
      <alignment horizontal="center"/>
      <protection/>
    </xf>
    <xf numFmtId="0" fontId="12" fillId="0" borderId="39" xfId="58" applyBorder="1" applyAlignment="1">
      <alignment horizontal="right"/>
      <protection/>
    </xf>
    <xf numFmtId="0" fontId="36" fillId="0" borderId="39" xfId="58" applyFont="1" applyBorder="1" applyAlignment="1">
      <alignment horizontal="center"/>
      <protection/>
    </xf>
    <xf numFmtId="0" fontId="12" fillId="0" borderId="39" xfId="58" applyBorder="1" applyAlignment="1">
      <alignment horizontal="center"/>
      <protection/>
    </xf>
    <xf numFmtId="0" fontId="12" fillId="0" borderId="39" xfId="58" applyBorder="1">
      <alignment/>
      <protection/>
    </xf>
    <xf numFmtId="0" fontId="38" fillId="0" borderId="38" xfId="58" applyFont="1" applyBorder="1" applyAlignment="1">
      <alignment horizontal="center"/>
      <protection/>
    </xf>
    <xf numFmtId="0" fontId="30" fillId="0" borderId="40" xfId="58" applyFont="1" applyBorder="1" applyAlignment="1">
      <alignment horizontal="center"/>
      <protection/>
    </xf>
    <xf numFmtId="4" fontId="12" fillId="0" borderId="14" xfId="58" applyNumberFormat="1" applyBorder="1" applyAlignment="1">
      <alignment horizontal="right"/>
      <protection/>
    </xf>
    <xf numFmtId="4" fontId="12" fillId="0" borderId="14" xfId="58" applyNumberFormat="1" applyBorder="1" applyAlignment="1">
      <alignment horizontal="center"/>
      <protection/>
    </xf>
    <xf numFmtId="4" fontId="12" fillId="0" borderId="14" xfId="58" applyNumberFormat="1" applyFont="1" applyBorder="1" applyAlignment="1">
      <alignment horizontal="center"/>
      <protection/>
    </xf>
    <xf numFmtId="0" fontId="41" fillId="20" borderId="0" xfId="58" applyFont="1" applyFill="1" applyAlignment="1">
      <alignment horizontal="center"/>
      <protection/>
    </xf>
    <xf numFmtId="0" fontId="40" fillId="20" borderId="0" xfId="58" applyFont="1" applyFill="1">
      <alignment/>
      <protection/>
    </xf>
    <xf numFmtId="0" fontId="40" fillId="20" borderId="0" xfId="58" applyFont="1" applyFill="1" applyAlignment="1">
      <alignment horizontal="center"/>
      <protection/>
    </xf>
    <xf numFmtId="0" fontId="39" fillId="20" borderId="0" xfId="58" applyFont="1" applyFill="1">
      <alignment/>
      <protection/>
    </xf>
    <xf numFmtId="0" fontId="12" fillId="20" borderId="0" xfId="58" applyFill="1">
      <alignment/>
      <protection/>
    </xf>
    <xf numFmtId="0" fontId="30" fillId="20" borderId="0" xfId="58" applyFont="1" applyFill="1">
      <alignment/>
      <protection/>
    </xf>
    <xf numFmtId="0" fontId="32" fillId="20" borderId="0" xfId="58" applyFont="1" applyFill="1">
      <alignment/>
      <protection/>
    </xf>
    <xf numFmtId="0" fontId="33" fillId="20" borderId="0" xfId="58" applyFont="1" applyFill="1">
      <alignment/>
      <protection/>
    </xf>
    <xf numFmtId="0" fontId="42" fillId="24" borderId="0" xfId="0" applyFont="1" applyFill="1" applyAlignment="1">
      <alignment/>
    </xf>
    <xf numFmtId="164" fontId="6" fillId="0" borderId="41" xfId="0" applyNumberFormat="1" applyFont="1" applyBorder="1" applyAlignment="1">
      <alignment/>
    </xf>
    <xf numFmtId="164" fontId="6" fillId="0" borderId="42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164" fontId="43" fillId="0" borderId="42" xfId="0" applyNumberFormat="1" applyFont="1" applyBorder="1" applyAlignment="1">
      <alignment/>
    </xf>
    <xf numFmtId="164" fontId="43" fillId="0" borderId="44" xfId="0" applyNumberFormat="1" applyFont="1" applyBorder="1" applyAlignment="1">
      <alignment/>
    </xf>
    <xf numFmtId="164" fontId="6" fillId="0" borderId="45" xfId="0" applyNumberFormat="1" applyFont="1" applyBorder="1" applyAlignment="1">
      <alignment/>
    </xf>
    <xf numFmtId="164" fontId="44" fillId="0" borderId="4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45" fillId="0" borderId="44" xfId="0" applyNumberFormat="1" applyFont="1" applyBorder="1" applyAlignment="1">
      <alignment/>
    </xf>
    <xf numFmtId="164" fontId="46" fillId="0" borderId="0" xfId="0" applyNumberFormat="1" applyFont="1" applyAlignment="1">
      <alignment/>
    </xf>
    <xf numFmtId="164" fontId="6" fillId="0" borderId="44" xfId="0" applyNumberFormat="1" applyFont="1" applyBorder="1" applyAlignment="1">
      <alignment horizontal="center"/>
    </xf>
    <xf numFmtId="164" fontId="0" fillId="0" borderId="43" xfId="0" applyNumberFormat="1" applyBorder="1" applyAlignment="1">
      <alignment/>
    </xf>
    <xf numFmtId="164" fontId="6" fillId="0" borderId="44" xfId="0" applyNumberFormat="1" applyFont="1" applyBorder="1" applyAlignment="1">
      <alignment/>
    </xf>
    <xf numFmtId="164" fontId="0" fillId="0" borderId="46" xfId="0" applyNumberFormat="1" applyBorder="1" applyAlignment="1">
      <alignment/>
    </xf>
    <xf numFmtId="164" fontId="45" fillId="0" borderId="46" xfId="0" applyNumberFormat="1" applyFont="1" applyBorder="1" applyAlignment="1">
      <alignment horizontal="center"/>
    </xf>
    <xf numFmtId="164" fontId="0" fillId="0" borderId="45" xfId="0" applyNumberFormat="1" applyBorder="1" applyAlignment="1">
      <alignment/>
    </xf>
    <xf numFmtId="164" fontId="47" fillId="0" borderId="47" xfId="0" applyNumberFormat="1" applyFont="1" applyBorder="1" applyAlignment="1">
      <alignment horizontal="center"/>
    </xf>
    <xf numFmtId="164" fontId="44" fillId="0" borderId="46" xfId="0" applyNumberFormat="1" applyFont="1" applyBorder="1" applyAlignment="1">
      <alignment horizontal="center"/>
    </xf>
    <xf numFmtId="164" fontId="45" fillId="0" borderId="47" xfId="0" applyNumberFormat="1" applyFont="1" applyBorder="1" applyAlignment="1">
      <alignment horizontal="center"/>
    </xf>
    <xf numFmtId="164" fontId="44" fillId="0" borderId="47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46" xfId="0" applyNumberFormat="1" applyFont="1" applyBorder="1" applyAlignment="1">
      <alignment/>
    </xf>
    <xf numFmtId="164" fontId="45" fillId="0" borderId="46" xfId="0" applyNumberFormat="1" applyFont="1" applyBorder="1" applyAlignment="1">
      <alignment/>
    </xf>
    <xf numFmtId="164" fontId="45" fillId="22" borderId="46" xfId="0" applyNumberFormat="1" applyFont="1" applyFill="1" applyBorder="1" applyAlignment="1">
      <alignment/>
    </xf>
    <xf numFmtId="164" fontId="44" fillId="0" borderId="46" xfId="0" applyNumberFormat="1" applyFont="1" applyBorder="1" applyAlignment="1">
      <alignment/>
    </xf>
    <xf numFmtId="164" fontId="44" fillId="22" borderId="46" xfId="0" applyNumberFormat="1" applyFont="1" applyFill="1" applyBorder="1" applyAlignment="1">
      <alignment/>
    </xf>
    <xf numFmtId="164" fontId="6" fillId="0" borderId="27" xfId="0" applyNumberFormat="1" applyFont="1" applyBorder="1" applyAlignment="1">
      <alignment/>
    </xf>
    <xf numFmtId="164" fontId="48" fillId="22" borderId="46" xfId="0" applyNumberFormat="1" applyFont="1" applyFill="1" applyBorder="1" applyAlignment="1">
      <alignment/>
    </xf>
    <xf numFmtId="164" fontId="6" fillId="0" borderId="46" xfId="0" applyNumberFormat="1" applyFont="1" applyFill="1" applyBorder="1" applyAlignment="1">
      <alignment/>
    </xf>
    <xf numFmtId="164" fontId="45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48" fillId="0" borderId="47" xfId="0" applyNumberFormat="1" applyFont="1" applyBorder="1" applyAlignment="1">
      <alignment/>
    </xf>
    <xf numFmtId="164" fontId="48" fillId="0" borderId="46" xfId="0" applyNumberFormat="1" applyFont="1" applyBorder="1" applyAlignment="1">
      <alignment/>
    </xf>
    <xf numFmtId="164" fontId="45" fillId="0" borderId="47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43" fillId="0" borderId="14" xfId="0" applyNumberFormat="1" applyFont="1" applyBorder="1" applyAlignment="1">
      <alignment/>
    </xf>
    <xf numFmtId="164" fontId="44" fillId="0" borderId="14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164" fontId="45" fillId="0" borderId="14" xfId="0" applyNumberFormat="1" applyFont="1" applyBorder="1" applyAlignment="1">
      <alignment/>
    </xf>
    <xf numFmtId="164" fontId="46" fillId="0" borderId="14" xfId="0" applyNumberFormat="1" applyFont="1" applyBorder="1" applyAlignment="1">
      <alignment/>
    </xf>
    <xf numFmtId="164" fontId="6" fillId="0" borderId="48" xfId="0" applyNumberFormat="1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0" fillId="0" borderId="17" xfId="0" applyNumberFormat="1" applyBorder="1" applyAlignment="1">
      <alignment/>
    </xf>
    <xf numFmtId="0" fontId="0" fillId="0" borderId="49" xfId="0" applyBorder="1" applyAlignment="1">
      <alignment/>
    </xf>
    <xf numFmtId="164" fontId="0" fillId="0" borderId="41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43" xfId="0" applyBorder="1" applyAlignment="1">
      <alignment/>
    </xf>
    <xf numFmtId="164" fontId="6" fillId="0" borderId="50" xfId="0" applyNumberFormat="1" applyFont="1" applyBorder="1" applyAlignment="1">
      <alignment/>
    </xf>
    <xf numFmtId="165" fontId="0" fillId="22" borderId="14" xfId="0" applyNumberFormat="1" applyFill="1" applyBorder="1" applyAlignment="1" applyProtection="1">
      <alignment/>
      <protection locked="0"/>
    </xf>
    <xf numFmtId="165" fontId="8" fillId="0" borderId="14" xfId="0" applyNumberFormat="1" applyFont="1" applyBorder="1" applyAlignment="1">
      <alignment/>
    </xf>
    <xf numFmtId="165" fontId="8" fillId="0" borderId="17" xfId="0" applyNumberFormat="1" applyFont="1" applyBorder="1" applyAlignment="1">
      <alignment/>
    </xf>
    <xf numFmtId="165" fontId="8" fillId="0" borderId="46" xfId="0" applyNumberFormat="1" applyFont="1" applyBorder="1" applyAlignment="1">
      <alignment/>
    </xf>
    <xf numFmtId="164" fontId="6" fillId="0" borderId="5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15" xfId="0" applyBorder="1" applyAlignment="1">
      <alignment/>
    </xf>
    <xf numFmtId="165" fontId="0" fillId="0" borderId="15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6" fillId="0" borderId="14" xfId="0" applyNumberFormat="1" applyFont="1" applyFill="1" applyBorder="1" applyAlignment="1">
      <alignment/>
    </xf>
    <xf numFmtId="0" fontId="8" fillId="0" borderId="0" xfId="0" applyFont="1" applyAlignment="1">
      <alignment/>
    </xf>
    <xf numFmtId="165" fontId="8" fillId="0" borderId="13" xfId="0" applyNumberFormat="1" applyFont="1" applyBorder="1" applyAlignment="1">
      <alignment/>
    </xf>
    <xf numFmtId="165" fontId="8" fillId="0" borderId="30" xfId="0" applyNumberFormat="1" applyFont="1" applyBorder="1" applyAlignment="1">
      <alignment/>
    </xf>
    <xf numFmtId="165" fontId="8" fillId="0" borderId="18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0" fontId="49" fillId="24" borderId="0" xfId="0" applyFont="1" applyFill="1" applyAlignment="1">
      <alignment/>
    </xf>
    <xf numFmtId="168" fontId="0" fillId="0" borderId="0" xfId="0" applyNumberForma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center"/>
      <protection locked="0"/>
    </xf>
    <xf numFmtId="0" fontId="42" fillId="0" borderId="0" xfId="0" applyFont="1" applyFill="1" applyAlignment="1">
      <alignment/>
    </xf>
    <xf numFmtId="164" fontId="6" fillId="0" borderId="41" xfId="0" applyNumberFormat="1" applyFont="1" applyFill="1" applyBorder="1" applyAlignment="1">
      <alignment/>
    </xf>
    <xf numFmtId="164" fontId="6" fillId="0" borderId="4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44" xfId="0" applyNumberFormat="1" applyBorder="1" applyAlignment="1">
      <alignment/>
    </xf>
    <xf numFmtId="164" fontId="45" fillId="0" borderId="51" xfId="0" applyNumberFormat="1" applyFont="1" applyBorder="1" applyAlignment="1">
      <alignment/>
    </xf>
    <xf numFmtId="0" fontId="12" fillId="26" borderId="14" xfId="58" applyFont="1" applyFill="1" applyBorder="1">
      <alignment/>
      <protection/>
    </xf>
    <xf numFmtId="0" fontId="12" fillId="26" borderId="0" xfId="58" applyFont="1" applyFill="1">
      <alignment/>
      <protection/>
    </xf>
    <xf numFmtId="0" fontId="49" fillId="0" borderId="0" xfId="0" applyFont="1" applyFill="1" applyAlignment="1">
      <alignment/>
    </xf>
    <xf numFmtId="0" fontId="0" fillId="0" borderId="14" xfId="0" applyBorder="1" applyAlignment="1">
      <alignment/>
    </xf>
    <xf numFmtId="2" fontId="6" fillId="0" borderId="45" xfId="0" applyNumberFormat="1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center"/>
    </xf>
    <xf numFmtId="0" fontId="5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26" borderId="0" xfId="0" applyFill="1" applyAlignment="1" applyProtection="1">
      <alignment/>
      <protection locked="0"/>
    </xf>
    <xf numFmtId="0" fontId="10" fillId="0" borderId="0" xfId="0" applyFont="1" applyAlignment="1">
      <alignment/>
    </xf>
    <xf numFmtId="1" fontId="29" fillId="0" borderId="0" xfId="0" applyNumberFormat="1" applyFont="1" applyFill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3" fillId="22" borderId="0" xfId="0" applyNumberFormat="1" applyFont="1" applyFill="1" applyAlignment="1" applyProtection="1">
      <alignment/>
      <protection locked="0"/>
    </xf>
    <xf numFmtId="0" fontId="10" fillId="22" borderId="0" xfId="0" applyFont="1" applyFill="1" applyAlignment="1">
      <alignment/>
    </xf>
    <xf numFmtId="0" fontId="6" fillId="22" borderId="0" xfId="0" applyFont="1" applyFill="1" applyAlignment="1" applyProtection="1">
      <alignment horizontal="center"/>
      <protection locked="0"/>
    </xf>
    <xf numFmtId="0" fontId="6" fillId="22" borderId="0" xfId="0" applyFont="1" applyFill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6" fillId="22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6" fillId="24" borderId="27" xfId="0" applyFont="1" applyFill="1" applyBorder="1" applyAlignment="1" applyProtection="1">
      <alignment horizontal="center"/>
      <protection/>
    </xf>
    <xf numFmtId="0" fontId="0" fillId="0" borderId="42" xfId="0" applyBorder="1" applyAlignment="1">
      <alignment/>
    </xf>
    <xf numFmtId="0" fontId="10" fillId="0" borderId="42" xfId="0" applyFont="1" applyBorder="1" applyAlignment="1" applyProtection="1">
      <alignment/>
      <protection locked="0"/>
    </xf>
    <xf numFmtId="0" fontId="6" fillId="0" borderId="42" xfId="0" applyFont="1" applyBorder="1" applyAlignment="1" applyProtection="1">
      <alignment/>
      <protection locked="0"/>
    </xf>
    <xf numFmtId="0" fontId="10" fillId="0" borderId="42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42" xfId="0" applyFont="1" applyBorder="1" applyAlignment="1" applyProtection="1">
      <alignment horizontal="center"/>
      <protection/>
    </xf>
    <xf numFmtId="0" fontId="10" fillId="24" borderId="44" xfId="0" applyFont="1" applyFill="1" applyBorder="1" applyAlignment="1" applyProtection="1">
      <alignment horizontal="center"/>
      <protection/>
    </xf>
    <xf numFmtId="3" fontId="7" fillId="0" borderId="45" xfId="0" applyNumberFormat="1" applyFont="1" applyBorder="1" applyAlignment="1" applyProtection="1">
      <alignment/>
      <protection locked="0"/>
    </xf>
    <xf numFmtId="169" fontId="7" fillId="0" borderId="0" xfId="0" applyNumberFormat="1" applyFont="1" applyBorder="1" applyAlignment="1" applyProtection="1">
      <alignment/>
      <protection/>
    </xf>
    <xf numFmtId="169" fontId="8" fillId="0" borderId="27" xfId="0" applyNumberFormat="1" applyFont="1" applyBorder="1" applyAlignment="1" applyProtection="1">
      <alignment/>
      <protection/>
    </xf>
    <xf numFmtId="3" fontId="7" fillId="0" borderId="27" xfId="0" applyNumberFormat="1" applyFont="1" applyBorder="1" applyAlignment="1" applyProtection="1">
      <alignment horizontal="center"/>
      <protection/>
    </xf>
    <xf numFmtId="169" fontId="7" fillId="20" borderId="0" xfId="0" applyNumberFormat="1" applyFont="1" applyFill="1" applyBorder="1" applyAlignment="1" applyProtection="1">
      <alignment/>
      <protection/>
    </xf>
    <xf numFmtId="169" fontId="8" fillId="20" borderId="0" xfId="0" applyNumberFormat="1" applyFont="1" applyFill="1" applyBorder="1" applyAlignment="1" applyProtection="1">
      <alignment/>
      <protection/>
    </xf>
    <xf numFmtId="0" fontId="8" fillId="20" borderId="27" xfId="0" applyFont="1" applyFill="1" applyBorder="1" applyAlignment="1" applyProtection="1">
      <alignment/>
      <protection/>
    </xf>
    <xf numFmtId="3" fontId="7" fillId="0" borderId="45" xfId="0" applyNumberFormat="1" applyFont="1" applyFill="1" applyBorder="1" applyAlignment="1" applyProtection="1">
      <alignment/>
      <protection locked="0"/>
    </xf>
    <xf numFmtId="169" fontId="7" fillId="20" borderId="10" xfId="0" applyNumberFormat="1" applyFont="1" applyFill="1" applyBorder="1" applyAlignment="1" applyProtection="1">
      <alignment/>
      <protection/>
    </xf>
    <xf numFmtId="169" fontId="8" fillId="20" borderId="10" xfId="0" applyNumberFormat="1" applyFont="1" applyFill="1" applyBorder="1" applyAlignment="1" applyProtection="1">
      <alignment/>
      <protection/>
    </xf>
    <xf numFmtId="0" fontId="8" fillId="20" borderId="36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7" fillId="0" borderId="45" xfId="0" applyFont="1" applyBorder="1" applyAlignment="1" applyProtection="1">
      <alignment/>
      <protection locked="0"/>
    </xf>
    <xf numFmtId="0" fontId="8" fillId="0" borderId="42" xfId="0" applyFont="1" applyBorder="1" applyAlignment="1" applyProtection="1">
      <alignment/>
      <protection locked="0"/>
    </xf>
    <xf numFmtId="169" fontId="8" fillId="0" borderId="42" xfId="0" applyNumberFormat="1" applyFont="1" applyBorder="1" applyAlignment="1" applyProtection="1">
      <alignment/>
      <protection/>
    </xf>
    <xf numFmtId="169" fontId="8" fillId="0" borderId="32" xfId="0" applyNumberFormat="1" applyFont="1" applyBorder="1" applyAlignment="1" applyProtection="1">
      <alignment/>
      <protection/>
    </xf>
    <xf numFmtId="169" fontId="10" fillId="0" borderId="31" xfId="0" applyNumberFormat="1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7" fillId="0" borderId="27" xfId="0" applyFont="1" applyBorder="1" applyAlignment="1">
      <alignment/>
    </xf>
    <xf numFmtId="0" fontId="7" fillId="0" borderId="45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27" xfId="0" applyFont="1" applyBorder="1" applyAlignment="1">
      <alignment/>
    </xf>
    <xf numFmtId="0" fontId="8" fillId="0" borderId="45" xfId="0" applyFont="1" applyBorder="1" applyAlignment="1">
      <alignment/>
    </xf>
    <xf numFmtId="0" fontId="9" fillId="0" borderId="0" xfId="0" applyFont="1" applyAlignment="1">
      <alignment/>
    </xf>
    <xf numFmtId="3" fontId="6" fillId="0" borderId="14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2" xfId="0" applyFont="1" applyBorder="1" applyAlignment="1">
      <alignment/>
    </xf>
    <xf numFmtId="165" fontId="0" fillId="0" borderId="18" xfId="0" applyNumberForma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8" fillId="0" borderId="27" xfId="0" applyFont="1" applyFill="1" applyBorder="1" applyAlignment="1" applyProtection="1">
      <alignment/>
      <protection/>
    </xf>
    <xf numFmtId="0" fontId="8" fillId="0" borderId="45" xfId="0" applyFont="1" applyFill="1" applyBorder="1" applyAlignment="1" applyProtection="1">
      <alignment/>
      <protection/>
    </xf>
    <xf numFmtId="165" fontId="0" fillId="0" borderId="14" xfId="0" applyNumberFormat="1" applyFill="1" applyBorder="1" applyAlignment="1" applyProtection="1">
      <alignment horizontal="center"/>
      <protection/>
    </xf>
    <xf numFmtId="0" fontId="61" fillId="0" borderId="0" xfId="0" applyFont="1" applyAlignment="1">
      <alignment/>
    </xf>
    <xf numFmtId="0" fontId="62" fillId="0" borderId="0" xfId="0" applyFont="1" applyBorder="1" applyAlignment="1">
      <alignment/>
    </xf>
    <xf numFmtId="165" fontId="0" fillId="0" borderId="0" xfId="0" applyNumberFormat="1" applyFill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8" fillId="0" borderId="42" xfId="0" applyFont="1" applyBorder="1" applyAlignment="1">
      <alignment/>
    </xf>
    <xf numFmtId="0" fontId="63" fillId="0" borderId="0" xfId="0" applyFont="1" applyAlignment="1">
      <alignment/>
    </xf>
    <xf numFmtId="169" fontId="0" fillId="0" borderId="18" xfId="0" applyNumberFormat="1" applyFont="1" applyBorder="1" applyAlignment="1">
      <alignment/>
    </xf>
    <xf numFmtId="169" fontId="0" fillId="0" borderId="14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8" fillId="0" borderId="47" xfId="0" applyNumberFormat="1" applyFont="1" applyBorder="1" applyAlignment="1">
      <alignment/>
    </xf>
    <xf numFmtId="169" fontId="8" fillId="0" borderId="18" xfId="0" applyNumberFormat="1" applyFont="1" applyBorder="1" applyAlignment="1">
      <alignment horizontal="right"/>
    </xf>
    <xf numFmtId="169" fontId="8" fillId="0" borderId="14" xfId="0" applyNumberFormat="1" applyFont="1" applyBorder="1" applyAlignment="1">
      <alignment horizontal="right"/>
    </xf>
    <xf numFmtId="169" fontId="8" fillId="0" borderId="24" xfId="0" applyNumberFormat="1" applyFont="1" applyBorder="1" applyAlignment="1">
      <alignment horizontal="right"/>
    </xf>
    <xf numFmtId="169" fontId="0" fillId="0" borderId="46" xfId="0" applyNumberFormat="1" applyBorder="1" applyAlignment="1">
      <alignment/>
    </xf>
    <xf numFmtId="0" fontId="10" fillId="0" borderId="50" xfId="0" applyFont="1" applyBorder="1" applyAlignment="1">
      <alignment/>
    </xf>
    <xf numFmtId="0" fontId="8" fillId="0" borderId="47" xfId="0" applyFont="1" applyBorder="1" applyAlignment="1">
      <alignment/>
    </xf>
    <xf numFmtId="169" fontId="8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8" fillId="0" borderId="52" xfId="0" applyFont="1" applyBorder="1" applyAlignment="1">
      <alignment/>
    </xf>
    <xf numFmtId="169" fontId="0" fillId="0" borderId="18" xfId="0" applyNumberFormat="1" applyBorder="1" applyAlignment="1">
      <alignment/>
    </xf>
    <xf numFmtId="169" fontId="0" fillId="0" borderId="14" xfId="0" applyNumberFormat="1" applyBorder="1" applyAlignment="1">
      <alignment/>
    </xf>
    <xf numFmtId="169" fontId="0" fillId="0" borderId="24" xfId="0" applyNumberFormat="1" applyBorder="1" applyAlignment="1">
      <alignment/>
    </xf>
    <xf numFmtId="0" fontId="8" fillId="0" borderId="53" xfId="0" applyFont="1" applyBorder="1" applyAlignment="1">
      <alignment/>
    </xf>
    <xf numFmtId="169" fontId="6" fillId="0" borderId="14" xfId="0" applyNumberFormat="1" applyFont="1" applyBorder="1" applyAlignment="1">
      <alignment/>
    </xf>
    <xf numFmtId="169" fontId="6" fillId="0" borderId="24" xfId="0" applyNumberFormat="1" applyFont="1" applyBorder="1" applyAlignment="1">
      <alignment/>
    </xf>
    <xf numFmtId="169" fontId="10" fillId="0" borderId="46" xfId="0" applyNumberFormat="1" applyFont="1" applyBorder="1" applyAlignment="1">
      <alignment/>
    </xf>
    <xf numFmtId="171" fontId="6" fillId="0" borderId="0" xfId="0" applyNumberFormat="1" applyFont="1" applyAlignment="1">
      <alignment/>
    </xf>
    <xf numFmtId="0" fontId="43" fillId="0" borderId="0" xfId="0" applyFont="1" applyAlignment="1">
      <alignment/>
    </xf>
    <xf numFmtId="2" fontId="6" fillId="0" borderId="14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0" fontId="51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7" fillId="0" borderId="0" xfId="0" applyNumberFormat="1" applyFont="1" applyFill="1" applyBorder="1" applyAlignment="1">
      <alignment/>
    </xf>
    <xf numFmtId="164" fontId="6" fillId="0" borderId="17" xfId="0" applyNumberFormat="1" applyFont="1" applyBorder="1" applyAlignment="1">
      <alignment/>
    </xf>
    <xf numFmtId="164" fontId="9" fillId="0" borderId="14" xfId="0" applyNumberFormat="1" applyFont="1" applyBorder="1" applyAlignment="1" applyProtection="1">
      <alignment horizontal="center"/>
      <protection locked="0"/>
    </xf>
    <xf numFmtId="164" fontId="7" fillId="0" borderId="14" xfId="0" applyNumberFormat="1" applyFont="1" applyBorder="1" applyAlignment="1" applyProtection="1">
      <alignment horizontal="center"/>
      <protection locked="0"/>
    </xf>
    <xf numFmtId="0" fontId="0" fillId="0" borderId="12" xfId="0" applyFill="1" applyBorder="1" applyAlignment="1">
      <alignment/>
    </xf>
    <xf numFmtId="164" fontId="9" fillId="0" borderId="18" xfId="0" applyNumberFormat="1" applyFont="1" applyBorder="1" applyAlignment="1" applyProtection="1">
      <alignment horizontal="center"/>
      <protection locked="0"/>
    </xf>
    <xf numFmtId="0" fontId="9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65" fontId="0" fillId="22" borderId="17" xfId="0" applyNumberFormat="1" applyFill="1" applyBorder="1" applyAlignment="1" applyProtection="1">
      <alignment/>
      <protection locked="0"/>
    </xf>
    <xf numFmtId="165" fontId="0" fillId="22" borderId="15" xfId="0" applyNumberFormat="1" applyFill="1" applyBorder="1" applyAlignment="1" applyProtection="1">
      <alignment/>
      <protection locked="0"/>
    </xf>
    <xf numFmtId="165" fontId="8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8" fillId="0" borderId="15" xfId="0" applyNumberFormat="1" applyFont="1" applyBorder="1" applyAlignment="1">
      <alignment/>
    </xf>
    <xf numFmtId="1" fontId="7" fillId="26" borderId="14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1" fontId="7" fillId="26" borderId="13" xfId="0" applyNumberFormat="1" applyFont="1" applyFill="1" applyBorder="1" applyAlignment="1" applyProtection="1">
      <alignment/>
      <protection locked="0"/>
    </xf>
    <xf numFmtId="0" fontId="10" fillId="0" borderId="54" xfId="0" applyFont="1" applyBorder="1" applyAlignment="1" applyProtection="1">
      <alignment/>
      <protection locked="0"/>
    </xf>
    <xf numFmtId="3" fontId="7" fillId="26" borderId="14" xfId="0" applyNumberFormat="1" applyFont="1" applyFill="1" applyBorder="1" applyAlignment="1" applyProtection="1">
      <alignment/>
      <protection locked="0"/>
    </xf>
    <xf numFmtId="3" fontId="7" fillId="20" borderId="14" xfId="0" applyNumberFormat="1" applyFont="1" applyFill="1" applyBorder="1" applyAlignment="1" applyProtection="1">
      <alignment/>
      <protection/>
    </xf>
    <xf numFmtId="3" fontId="7" fillId="27" borderId="14" xfId="0" applyNumberFormat="1" applyFont="1" applyFill="1" applyBorder="1" applyAlignment="1" applyProtection="1">
      <alignment/>
      <protection/>
    </xf>
    <xf numFmtId="0" fontId="9" fillId="0" borderId="41" xfId="0" applyFont="1" applyBorder="1" applyAlignment="1">
      <alignment/>
    </xf>
    <xf numFmtId="0" fontId="7" fillId="0" borderId="55" xfId="0" applyFont="1" applyBorder="1" applyAlignment="1" applyProtection="1">
      <alignment/>
      <protection locked="0"/>
    </xf>
    <xf numFmtId="3" fontId="7" fillId="26" borderId="18" xfId="0" applyNumberFormat="1" applyFont="1" applyFill="1" applyBorder="1" applyAlignment="1" applyProtection="1">
      <alignment/>
      <protection locked="0"/>
    </xf>
    <xf numFmtId="3" fontId="7" fillId="20" borderId="18" xfId="0" applyNumberFormat="1" applyFont="1" applyFill="1" applyBorder="1" applyAlignment="1" applyProtection="1">
      <alignment/>
      <protection/>
    </xf>
    <xf numFmtId="3" fontId="7" fillId="27" borderId="18" xfId="0" applyNumberFormat="1" applyFont="1" applyFill="1" applyBorder="1" applyAlignment="1" applyProtection="1">
      <alignment/>
      <protection/>
    </xf>
    <xf numFmtId="0" fontId="6" fillId="0" borderId="27" xfId="0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3" fontId="7" fillId="26" borderId="24" xfId="0" applyNumberFormat="1" applyFont="1" applyFill="1" applyBorder="1" applyAlignment="1" applyProtection="1">
      <alignment/>
      <protection locked="0"/>
    </xf>
    <xf numFmtId="3" fontId="7" fillId="20" borderId="24" xfId="0" applyNumberFormat="1" applyFont="1" applyFill="1" applyBorder="1" applyAlignment="1" applyProtection="1">
      <alignment/>
      <protection/>
    </xf>
    <xf numFmtId="3" fontId="7" fillId="20" borderId="24" xfId="0" applyNumberFormat="1" applyFont="1" applyFill="1" applyBorder="1" applyAlignment="1" applyProtection="1">
      <alignment/>
      <protection locked="0"/>
    </xf>
    <xf numFmtId="0" fontId="8" fillId="0" borderId="44" xfId="0" applyFont="1" applyBorder="1" applyAlignment="1" applyProtection="1">
      <alignment/>
      <protection locked="0"/>
    </xf>
    <xf numFmtId="0" fontId="0" fillId="22" borderId="0" xfId="0" applyFill="1" applyBorder="1" applyAlignment="1" applyProtection="1">
      <alignment/>
      <protection/>
    </xf>
    <xf numFmtId="0" fontId="6" fillId="22" borderId="0" xfId="0" applyFont="1" applyFill="1" applyBorder="1" applyAlignment="1" applyProtection="1">
      <alignment horizontal="left"/>
      <protection/>
    </xf>
    <xf numFmtId="0" fontId="6" fillId="24" borderId="27" xfId="0" applyFont="1" applyFill="1" applyBorder="1" applyAlignment="1" applyProtection="1">
      <alignment/>
      <protection/>
    </xf>
    <xf numFmtId="3" fontId="7" fillId="26" borderId="27" xfId="0" applyNumberFormat="1" applyFont="1" applyFill="1" applyBorder="1" applyAlignment="1" applyProtection="1">
      <alignment horizontal="center"/>
      <protection locked="0"/>
    </xf>
    <xf numFmtId="3" fontId="7" fillId="0" borderId="44" xfId="0" applyNumberFormat="1" applyFont="1" applyFill="1" applyBorder="1" applyAlignment="1" applyProtection="1">
      <alignment horizontal="center"/>
      <protection/>
    </xf>
    <xf numFmtId="3" fontId="7" fillId="0" borderId="56" xfId="0" applyNumberFormat="1" applyFont="1" applyBorder="1" applyAlignment="1" applyProtection="1">
      <alignment horizontal="center"/>
      <protection locked="0"/>
    </xf>
    <xf numFmtId="3" fontId="7" fillId="0" borderId="48" xfId="0" applyNumberFormat="1" applyFont="1" applyBorder="1" applyAlignment="1" applyProtection="1">
      <alignment/>
      <protection locked="0"/>
    </xf>
    <xf numFmtId="3" fontId="7" fillId="0" borderId="48" xfId="0" applyNumberFormat="1" applyFont="1" applyBorder="1" applyAlignment="1" applyProtection="1">
      <alignment horizontal="center"/>
      <protection locked="0"/>
    </xf>
    <xf numFmtId="3" fontId="7" fillId="0" borderId="12" xfId="0" applyNumberFormat="1" applyFont="1" applyFill="1" applyBorder="1" applyAlignment="1" applyProtection="1">
      <alignment horizontal="center"/>
      <protection locked="0"/>
    </xf>
    <xf numFmtId="3" fontId="7" fillId="0" borderId="12" xfId="0" applyNumberFormat="1" applyFont="1" applyBorder="1" applyAlignment="1" applyProtection="1">
      <alignment/>
      <protection locked="0"/>
    </xf>
    <xf numFmtId="3" fontId="7" fillId="0" borderId="12" xfId="0" applyNumberFormat="1" applyFont="1" applyBorder="1" applyAlignment="1" applyProtection="1">
      <alignment horizontal="center"/>
      <protection locked="0"/>
    </xf>
    <xf numFmtId="3" fontId="7" fillId="0" borderId="57" xfId="0" applyNumberFormat="1" applyFont="1" applyBorder="1" applyAlignment="1" applyProtection="1">
      <alignment horizontal="center"/>
      <protection/>
    </xf>
    <xf numFmtId="0" fontId="0" fillId="26" borderId="0" xfId="0" applyFont="1" applyFill="1" applyAlignment="1" applyProtection="1">
      <alignment/>
      <protection locked="0"/>
    </xf>
    <xf numFmtId="165" fontId="8" fillId="22" borderId="14" xfId="0" applyNumberFormat="1" applyFont="1" applyFill="1" applyBorder="1" applyAlignment="1" applyProtection="1">
      <alignment/>
      <protection locked="0"/>
    </xf>
    <xf numFmtId="0" fontId="52" fillId="14" borderId="58" xfId="57" applyFont="1" applyFill="1" applyBorder="1">
      <alignment/>
      <protection/>
    </xf>
    <xf numFmtId="0" fontId="53" fillId="14" borderId="59" xfId="57" applyFont="1" applyFill="1" applyBorder="1">
      <alignment/>
      <protection/>
    </xf>
    <xf numFmtId="0" fontId="53" fillId="14" borderId="38" xfId="57" applyFont="1" applyFill="1" applyBorder="1">
      <alignment/>
      <protection/>
    </xf>
    <xf numFmtId="0" fontId="54" fillId="0" borderId="0" xfId="57" applyFont="1">
      <alignment/>
      <protection/>
    </xf>
    <xf numFmtId="0" fontId="0" fillId="0" borderId="0" xfId="57">
      <alignment/>
      <protection/>
    </xf>
    <xf numFmtId="0" fontId="29" fillId="0" borderId="0" xfId="57" applyFont="1">
      <alignment/>
      <protection/>
    </xf>
    <xf numFmtId="0" fontId="29" fillId="4" borderId="21" xfId="57" applyFont="1" applyFill="1" applyBorder="1">
      <alignment/>
      <protection/>
    </xf>
    <xf numFmtId="0" fontId="0" fillId="4" borderId="20" xfId="57" applyFill="1" applyBorder="1">
      <alignment/>
      <protection/>
    </xf>
    <xf numFmtId="0" fontId="0" fillId="4" borderId="22" xfId="57" applyFill="1" applyBorder="1">
      <alignment/>
      <protection/>
    </xf>
    <xf numFmtId="0" fontId="29" fillId="25" borderId="21" xfId="57" applyFont="1" applyFill="1" applyBorder="1">
      <alignment/>
      <protection/>
    </xf>
    <xf numFmtId="0" fontId="0" fillId="25" borderId="20" xfId="57" applyFill="1" applyBorder="1">
      <alignment/>
      <protection/>
    </xf>
    <xf numFmtId="0" fontId="0" fillId="25" borderId="22" xfId="57" applyFill="1" applyBorder="1">
      <alignment/>
      <protection/>
    </xf>
    <xf numFmtId="0" fontId="55" fillId="4" borderId="19" xfId="57" applyFont="1" applyFill="1" applyBorder="1">
      <alignment/>
      <protection/>
    </xf>
    <xf numFmtId="0" fontId="55" fillId="4" borderId="10" xfId="57" applyFont="1" applyFill="1" applyBorder="1">
      <alignment/>
      <protection/>
    </xf>
    <xf numFmtId="0" fontId="55" fillId="4" borderId="23" xfId="57" applyFont="1" applyFill="1" applyBorder="1">
      <alignment/>
      <protection/>
    </xf>
    <xf numFmtId="0" fontId="0" fillId="4" borderId="23" xfId="57" applyFill="1" applyBorder="1">
      <alignment/>
      <protection/>
    </xf>
    <xf numFmtId="0" fontId="29" fillId="25" borderId="19" xfId="57" applyFont="1" applyFill="1" applyBorder="1">
      <alignment/>
      <protection/>
    </xf>
    <xf numFmtId="0" fontId="0" fillId="25" borderId="10" xfId="57" applyFill="1" applyBorder="1">
      <alignment/>
      <protection/>
    </xf>
    <xf numFmtId="0" fontId="0" fillId="25" borderId="23" xfId="57" applyFill="1" applyBorder="1">
      <alignment/>
      <protection/>
    </xf>
    <xf numFmtId="0" fontId="8" fillId="4" borderId="60" xfId="57" applyFont="1" applyFill="1" applyBorder="1" applyAlignment="1">
      <alignment horizontal="center"/>
      <protection/>
    </xf>
    <xf numFmtId="0" fontId="8" fillId="4" borderId="61" xfId="57" applyFont="1" applyFill="1" applyBorder="1" applyAlignment="1">
      <alignment horizontal="center"/>
      <protection/>
    </xf>
    <xf numFmtId="0" fontId="8" fillId="4" borderId="62" xfId="57" applyFont="1" applyFill="1" applyBorder="1" applyAlignment="1">
      <alignment horizontal="center"/>
      <protection/>
    </xf>
    <xf numFmtId="0" fontId="8" fillId="25" borderId="60" xfId="57" applyFont="1" applyFill="1" applyBorder="1" applyAlignment="1">
      <alignment horizontal="center"/>
      <protection/>
    </xf>
    <xf numFmtId="0" fontId="8" fillId="25" borderId="61" xfId="57" applyFont="1" applyFill="1" applyBorder="1" applyAlignment="1">
      <alignment horizontal="center"/>
      <protection/>
    </xf>
    <xf numFmtId="0" fontId="8" fillId="25" borderId="62" xfId="57" applyFont="1" applyFill="1" applyBorder="1" applyAlignment="1">
      <alignment horizontal="center"/>
      <protection/>
    </xf>
    <xf numFmtId="0" fontId="10" fillId="0" borderId="63" xfId="57" applyFont="1" applyFill="1" applyBorder="1" applyAlignment="1">
      <alignment horizontal="center"/>
      <protection/>
    </xf>
    <xf numFmtId="0" fontId="8" fillId="0" borderId="13" xfId="57" applyFont="1" applyFill="1" applyBorder="1">
      <alignment/>
      <protection/>
    </xf>
    <xf numFmtId="0" fontId="8" fillId="0" borderId="14" xfId="57" applyFont="1" applyBorder="1">
      <alignment/>
      <protection/>
    </xf>
    <xf numFmtId="0" fontId="10" fillId="22" borderId="13" xfId="57" applyFont="1" applyFill="1" applyBorder="1">
      <alignment/>
      <protection/>
    </xf>
    <xf numFmtId="0" fontId="8" fillId="0" borderId="64" xfId="57" applyFont="1" applyBorder="1">
      <alignment/>
      <protection/>
    </xf>
    <xf numFmtId="0" fontId="8" fillId="0" borderId="13" xfId="57" applyFont="1" applyBorder="1">
      <alignment/>
      <protection/>
    </xf>
    <xf numFmtId="0" fontId="8" fillId="0" borderId="65" xfId="57" applyFont="1" applyFill="1" applyBorder="1" applyAlignment="1">
      <alignment horizontal="center"/>
      <protection/>
    </xf>
    <xf numFmtId="0" fontId="10" fillId="22" borderId="14" xfId="57" applyFont="1" applyFill="1" applyBorder="1" applyAlignment="1">
      <alignment horizontal="center"/>
      <protection/>
    </xf>
    <xf numFmtId="0" fontId="10" fillId="22" borderId="14" xfId="57" applyFont="1" applyFill="1" applyBorder="1">
      <alignment/>
      <protection/>
    </xf>
    <xf numFmtId="0" fontId="8" fillId="0" borderId="39" xfId="57" applyFont="1" applyBorder="1">
      <alignment/>
      <protection/>
    </xf>
    <xf numFmtId="0" fontId="8" fillId="0" borderId="66" xfId="57" applyFont="1" applyFill="1" applyBorder="1" applyAlignment="1">
      <alignment horizontal="center"/>
      <protection/>
    </xf>
    <xf numFmtId="0" fontId="10" fillId="22" borderId="16" xfId="57" applyFont="1" applyFill="1" applyBorder="1">
      <alignment/>
      <protection/>
    </xf>
    <xf numFmtId="0" fontId="8" fillId="0" borderId="67" xfId="57" applyFont="1" applyBorder="1">
      <alignment/>
      <protection/>
    </xf>
    <xf numFmtId="0" fontId="8" fillId="0" borderId="16" xfId="57" applyFont="1" applyBorder="1">
      <alignment/>
      <protection/>
    </xf>
    <xf numFmtId="0" fontId="10" fillId="0" borderId="68" xfId="57" applyFont="1" applyFill="1" applyBorder="1" applyAlignment="1">
      <alignment horizontal="center"/>
      <protection/>
    </xf>
    <xf numFmtId="0" fontId="8" fillId="0" borderId="69" xfId="57" applyFont="1" applyFill="1" applyBorder="1">
      <alignment/>
      <protection/>
    </xf>
    <xf numFmtId="0" fontId="10" fillId="22" borderId="69" xfId="57" applyFont="1" applyFill="1" applyBorder="1">
      <alignment/>
      <protection/>
    </xf>
    <xf numFmtId="0" fontId="8" fillId="0" borderId="70" xfId="57" applyFont="1" applyFill="1" applyBorder="1">
      <alignment/>
      <protection/>
    </xf>
    <xf numFmtId="0" fontId="8" fillId="0" borderId="71" xfId="57" applyFont="1" applyFill="1" applyBorder="1">
      <alignment/>
      <protection/>
    </xf>
    <xf numFmtId="0" fontId="10" fillId="22" borderId="72" xfId="57" applyFont="1" applyFill="1" applyBorder="1" applyAlignment="1">
      <alignment horizontal="center"/>
      <protection/>
    </xf>
    <xf numFmtId="0" fontId="10" fillId="22" borderId="72" xfId="57" applyFont="1" applyFill="1" applyBorder="1">
      <alignment/>
      <protection/>
    </xf>
    <xf numFmtId="0" fontId="10" fillId="22" borderId="73" xfId="57" applyFont="1" applyFill="1" applyBorder="1">
      <alignment/>
      <protection/>
    </xf>
    <xf numFmtId="0" fontId="10" fillId="0" borderId="72" xfId="57" applyFont="1" applyFill="1" applyBorder="1">
      <alignment/>
      <protection/>
    </xf>
    <xf numFmtId="0" fontId="10" fillId="0" borderId="73" xfId="57" applyFont="1" applyFill="1" applyBorder="1">
      <alignment/>
      <protection/>
    </xf>
    <xf numFmtId="0" fontId="10" fillId="4" borderId="0" xfId="57" applyFont="1" applyFill="1">
      <alignment/>
      <protection/>
    </xf>
    <xf numFmtId="0" fontId="8" fillId="4" borderId="0" xfId="57" applyFont="1" applyFill="1">
      <alignment/>
      <protection/>
    </xf>
    <xf numFmtId="1" fontId="10" fillId="4" borderId="0" xfId="57" applyNumberFormat="1" applyFont="1" applyFill="1">
      <alignment/>
      <protection/>
    </xf>
    <xf numFmtId="0" fontId="8" fillId="0" borderId="0" xfId="57" applyFont="1">
      <alignment/>
      <protection/>
    </xf>
    <xf numFmtId="0" fontId="10" fillId="0" borderId="0" xfId="57" applyFont="1">
      <alignment/>
      <protection/>
    </xf>
    <xf numFmtId="1" fontId="10" fillId="0" borderId="0" xfId="57" applyNumberFormat="1" applyFont="1">
      <alignment/>
      <protection/>
    </xf>
    <xf numFmtId="0" fontId="29" fillId="3" borderId="17" xfId="57" applyFont="1" applyFill="1" applyBorder="1">
      <alignment/>
      <protection/>
    </xf>
    <xf numFmtId="0" fontId="8" fillId="3" borderId="15" xfId="57" applyFont="1" applyFill="1" applyBorder="1">
      <alignment/>
      <protection/>
    </xf>
    <xf numFmtId="0" fontId="8" fillId="3" borderId="18" xfId="57" applyFont="1" applyFill="1" applyBorder="1">
      <alignment/>
      <protection/>
    </xf>
    <xf numFmtId="0" fontId="29" fillId="28" borderId="17" xfId="57" applyFont="1" applyFill="1" applyBorder="1">
      <alignment/>
      <protection/>
    </xf>
    <xf numFmtId="0" fontId="8" fillId="3" borderId="60" xfId="57" applyFont="1" applyFill="1" applyBorder="1" applyAlignment="1">
      <alignment horizontal="center"/>
      <protection/>
    </xf>
    <xf numFmtId="0" fontId="8" fillId="3" borderId="61" xfId="57" applyFont="1" applyFill="1" applyBorder="1" applyAlignment="1">
      <alignment horizontal="center"/>
      <protection/>
    </xf>
    <xf numFmtId="0" fontId="8" fillId="3" borderId="62" xfId="57" applyFont="1" applyFill="1" applyBorder="1" applyAlignment="1">
      <alignment horizontal="center"/>
      <protection/>
    </xf>
    <xf numFmtId="0" fontId="8" fillId="28" borderId="60" xfId="57" applyFont="1" applyFill="1" applyBorder="1" applyAlignment="1">
      <alignment horizontal="center"/>
      <protection/>
    </xf>
    <xf numFmtId="0" fontId="10" fillId="0" borderId="68" xfId="57" applyFont="1" applyBorder="1" applyAlignment="1">
      <alignment horizontal="center"/>
      <protection/>
    </xf>
    <xf numFmtId="0" fontId="8" fillId="0" borderId="69" xfId="57" applyFont="1" applyBorder="1">
      <alignment/>
      <protection/>
    </xf>
    <xf numFmtId="0" fontId="8" fillId="0" borderId="70" xfId="57" applyFont="1" applyBorder="1">
      <alignment/>
      <protection/>
    </xf>
    <xf numFmtId="0" fontId="8" fillId="0" borderId="65" xfId="57" applyFont="1" applyBorder="1" applyAlignment="1">
      <alignment horizontal="center"/>
      <protection/>
    </xf>
    <xf numFmtId="17" fontId="8" fillId="0" borderId="69" xfId="57" applyNumberFormat="1" applyFont="1" applyBorder="1">
      <alignment/>
      <protection/>
    </xf>
    <xf numFmtId="0" fontId="8" fillId="0" borderId="66" xfId="57" applyFont="1" applyBorder="1" applyAlignment="1">
      <alignment horizontal="center"/>
      <protection/>
    </xf>
    <xf numFmtId="0" fontId="10" fillId="0" borderId="60" xfId="57" applyFont="1" applyFill="1" applyBorder="1" applyAlignment="1">
      <alignment horizontal="center"/>
      <protection/>
    </xf>
    <xf numFmtId="0" fontId="8" fillId="0" borderId="61" xfId="57" applyFont="1" applyFill="1" applyBorder="1">
      <alignment/>
      <protection/>
    </xf>
    <xf numFmtId="0" fontId="8" fillId="0" borderId="62" xfId="57" applyFont="1" applyFill="1" applyBorder="1">
      <alignment/>
      <protection/>
    </xf>
    <xf numFmtId="0" fontId="8" fillId="0" borderId="74" xfId="57" applyFont="1" applyFill="1" applyBorder="1">
      <alignment/>
      <protection/>
    </xf>
    <xf numFmtId="0" fontId="10" fillId="22" borderId="75" xfId="57" applyFont="1" applyFill="1" applyBorder="1" applyAlignment="1">
      <alignment horizontal="center"/>
      <protection/>
    </xf>
    <xf numFmtId="0" fontId="10" fillId="22" borderId="75" xfId="57" applyFont="1" applyFill="1" applyBorder="1">
      <alignment/>
      <protection/>
    </xf>
    <xf numFmtId="0" fontId="10" fillId="22" borderId="76" xfId="57" applyFont="1" applyFill="1" applyBorder="1">
      <alignment/>
      <protection/>
    </xf>
    <xf numFmtId="0" fontId="56" fillId="0" borderId="0" xfId="57" applyFont="1">
      <alignment/>
      <protection/>
    </xf>
    <xf numFmtId="0" fontId="64" fillId="29" borderId="0" xfId="0" applyFont="1" applyFill="1" applyAlignment="1">
      <alignment/>
    </xf>
    <xf numFmtId="0" fontId="65" fillId="29" borderId="0" xfId="0" applyFont="1" applyFill="1" applyAlignment="1">
      <alignment/>
    </xf>
    <xf numFmtId="0" fontId="66" fillId="29" borderId="0" xfId="0" applyFont="1" applyFill="1" applyAlignment="1">
      <alignment/>
    </xf>
    <xf numFmtId="0" fontId="66" fillId="0" borderId="0" xfId="0" applyFont="1" applyAlignment="1">
      <alignment/>
    </xf>
    <xf numFmtId="0" fontId="56" fillId="0" borderId="0" xfId="57" applyFont="1" applyBorder="1">
      <alignment/>
      <protection/>
    </xf>
    <xf numFmtId="0" fontId="56" fillId="0" borderId="12" xfId="57" applyFont="1" applyBorder="1">
      <alignment/>
      <protection/>
    </xf>
    <xf numFmtId="0" fontId="56" fillId="0" borderId="0" xfId="57" applyFont="1" applyFill="1" applyBorder="1">
      <alignment/>
      <protection/>
    </xf>
    <xf numFmtId="0" fontId="56" fillId="0" borderId="77" xfId="57" applyFont="1" applyBorder="1">
      <alignment/>
      <protection/>
    </xf>
    <xf numFmtId="0" fontId="56" fillId="0" borderId="78" xfId="57" applyFont="1" applyBorder="1">
      <alignment/>
      <protection/>
    </xf>
    <xf numFmtId="3" fontId="56" fillId="0" borderId="77" xfId="57" applyNumberFormat="1" applyFont="1" applyBorder="1">
      <alignment/>
      <protection/>
    </xf>
    <xf numFmtId="0" fontId="56" fillId="0" borderId="77" xfId="57" applyFont="1" applyFill="1" applyBorder="1">
      <alignment/>
      <protection/>
    </xf>
    <xf numFmtId="0" fontId="56" fillId="0" borderId="79" xfId="57" applyFont="1" applyBorder="1">
      <alignment/>
      <protection/>
    </xf>
    <xf numFmtId="3" fontId="56" fillId="0" borderId="0" xfId="57" applyNumberFormat="1" applyFont="1" applyBorder="1">
      <alignment/>
      <protection/>
    </xf>
    <xf numFmtId="0" fontId="56" fillId="0" borderId="80" xfId="57" applyFont="1" applyBorder="1">
      <alignment/>
      <protection/>
    </xf>
    <xf numFmtId="0" fontId="56" fillId="0" borderId="80" xfId="57" applyFont="1" applyFill="1" applyBorder="1">
      <alignment/>
      <protection/>
    </xf>
    <xf numFmtId="0" fontId="56" fillId="0" borderId="12" xfId="57" applyFont="1" applyFill="1" applyBorder="1">
      <alignment/>
      <protection/>
    </xf>
    <xf numFmtId="0" fontId="66" fillId="0" borderId="12" xfId="0" applyFont="1" applyBorder="1" applyAlignment="1">
      <alignment/>
    </xf>
    <xf numFmtId="0" fontId="56" fillId="0" borderId="74" xfId="57" applyFont="1" applyFill="1" applyBorder="1">
      <alignment/>
      <protection/>
    </xf>
    <xf numFmtId="0" fontId="66" fillId="0" borderId="77" xfId="0" applyFont="1" applyBorder="1" applyAlignment="1">
      <alignment/>
    </xf>
    <xf numFmtId="0" fontId="66" fillId="0" borderId="78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rop Input Sheet 0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333375</xdr:colOff>
      <xdr:row>31</xdr:row>
      <xdr:rowOff>76200</xdr:rowOff>
    </xdr:from>
    <xdr:to>
      <xdr:col>24</xdr:col>
      <xdr:colOff>352425</xdr:colOff>
      <xdr:row>40</xdr:row>
      <xdr:rowOff>142875</xdr:rowOff>
    </xdr:to>
    <xdr:sp>
      <xdr:nvSpPr>
        <xdr:cNvPr id="1" name="Line 1"/>
        <xdr:cNvSpPr>
          <a:spLocks/>
        </xdr:cNvSpPr>
      </xdr:nvSpPr>
      <xdr:spPr>
        <a:xfrm flipV="1">
          <a:off x="14535150" y="5391150"/>
          <a:ext cx="190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41</xdr:row>
      <xdr:rowOff>85725</xdr:rowOff>
    </xdr:from>
    <xdr:to>
      <xdr:col>24</xdr:col>
      <xdr:colOff>371475</xdr:colOff>
      <xdr:row>41</xdr:row>
      <xdr:rowOff>85725</xdr:rowOff>
    </xdr:to>
    <xdr:sp>
      <xdr:nvSpPr>
        <xdr:cNvPr id="2" name="Line 2"/>
        <xdr:cNvSpPr>
          <a:spLocks/>
        </xdr:cNvSpPr>
      </xdr:nvSpPr>
      <xdr:spPr>
        <a:xfrm>
          <a:off x="8115300" y="7134225"/>
          <a:ext cx="645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333375</xdr:colOff>
      <xdr:row>31</xdr:row>
      <xdr:rowOff>76200</xdr:rowOff>
    </xdr:from>
    <xdr:to>
      <xdr:col>24</xdr:col>
      <xdr:colOff>352425</xdr:colOff>
      <xdr:row>40</xdr:row>
      <xdr:rowOff>142875</xdr:rowOff>
    </xdr:to>
    <xdr:sp>
      <xdr:nvSpPr>
        <xdr:cNvPr id="1" name="Line 1"/>
        <xdr:cNvSpPr>
          <a:spLocks/>
        </xdr:cNvSpPr>
      </xdr:nvSpPr>
      <xdr:spPr>
        <a:xfrm flipV="1">
          <a:off x="14535150" y="5391150"/>
          <a:ext cx="190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41</xdr:row>
      <xdr:rowOff>85725</xdr:rowOff>
    </xdr:from>
    <xdr:to>
      <xdr:col>24</xdr:col>
      <xdr:colOff>371475</xdr:colOff>
      <xdr:row>41</xdr:row>
      <xdr:rowOff>85725</xdr:rowOff>
    </xdr:to>
    <xdr:sp>
      <xdr:nvSpPr>
        <xdr:cNvPr id="2" name="Line 2"/>
        <xdr:cNvSpPr>
          <a:spLocks/>
        </xdr:cNvSpPr>
      </xdr:nvSpPr>
      <xdr:spPr>
        <a:xfrm>
          <a:off x="8115300" y="7134225"/>
          <a:ext cx="645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Hoffmann\OneDrive%20-%20MNSCU\Documents\FinPack%20Anaysis\Copy%20of%202018%20Analysis%20Inf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ry &amp; Hf Inventory"/>
      <sheetName val="Raised Feed Summary"/>
      <sheetName val="Crop Summary"/>
      <sheetName val="Crop I&amp;E"/>
      <sheetName val="All Hay Yield"/>
      <sheetName val="Feed Cows"/>
      <sheetName val="Feed Youngstock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405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7.28125" style="0" customWidth="1"/>
    <col min="2" max="3" width="7.8515625" style="0" customWidth="1"/>
    <col min="4" max="4" width="8.00390625" style="0" customWidth="1"/>
    <col min="5" max="5" width="7.421875" style="0" customWidth="1"/>
    <col min="6" max="6" width="7.57421875" style="0" customWidth="1"/>
    <col min="7" max="7" width="8.140625" style="0" customWidth="1"/>
    <col min="8" max="10" width="7.421875" style="0" customWidth="1"/>
    <col min="11" max="11" width="7.8515625" style="0" customWidth="1"/>
    <col min="12" max="12" width="7.28125" style="0" customWidth="1"/>
    <col min="13" max="13" width="7.57421875" style="0" customWidth="1"/>
    <col min="14" max="14" width="8.28125" style="0" customWidth="1"/>
    <col min="15" max="15" width="20.00390625" style="0" customWidth="1"/>
  </cols>
  <sheetData>
    <row r="1" ht="12.75">
      <c r="B1" s="4" t="s">
        <v>226</v>
      </c>
    </row>
    <row r="3" spans="1:16" ht="12.75">
      <c r="A3" s="83"/>
      <c r="B3" s="83"/>
      <c r="C3" s="83"/>
      <c r="D3" s="84" t="s">
        <v>71</v>
      </c>
      <c r="E3" s="84"/>
      <c r="F3" s="84"/>
      <c r="G3" s="84"/>
      <c r="H3" s="83"/>
      <c r="I3" s="83"/>
      <c r="J3" s="83"/>
      <c r="K3" s="83"/>
      <c r="L3" s="84">
        <v>2019</v>
      </c>
      <c r="M3" s="83"/>
      <c r="N3" s="83"/>
      <c r="O3" s="83" t="s">
        <v>72</v>
      </c>
      <c r="P3" s="83"/>
    </row>
    <row r="4" spans="1:16" ht="12.75">
      <c r="A4" s="85"/>
      <c r="B4" s="86" t="s">
        <v>73</v>
      </c>
      <c r="C4" s="87" t="s">
        <v>74</v>
      </c>
      <c r="D4" s="87" t="s">
        <v>75</v>
      </c>
      <c r="E4" s="87" t="s">
        <v>76</v>
      </c>
      <c r="F4" s="88" t="s">
        <v>74</v>
      </c>
      <c r="G4" s="89" t="s">
        <v>77</v>
      </c>
      <c r="H4" s="90" t="s">
        <v>75</v>
      </c>
      <c r="I4" s="91" t="s">
        <v>78</v>
      </c>
      <c r="J4" s="91" t="s">
        <v>75</v>
      </c>
      <c r="K4" s="92" t="s">
        <v>75</v>
      </c>
      <c r="L4" s="93" t="s">
        <v>79</v>
      </c>
      <c r="M4" s="94" t="s">
        <v>79</v>
      </c>
      <c r="N4" s="95" t="s">
        <v>79</v>
      </c>
      <c r="O4" s="96"/>
      <c r="P4" s="83"/>
    </row>
    <row r="5" spans="1:16" ht="12.75">
      <c r="A5" s="85" t="s">
        <v>26</v>
      </c>
      <c r="B5" s="86" t="s">
        <v>80</v>
      </c>
      <c r="C5" s="87" t="s">
        <v>81</v>
      </c>
      <c r="D5" s="87" t="s">
        <v>82</v>
      </c>
      <c r="E5" s="87" t="s">
        <v>30</v>
      </c>
      <c r="F5" s="88" t="s">
        <v>83</v>
      </c>
      <c r="G5" s="89" t="s">
        <v>80</v>
      </c>
      <c r="H5" s="90" t="s">
        <v>81</v>
      </c>
      <c r="I5" s="91" t="s">
        <v>84</v>
      </c>
      <c r="J5" s="91" t="s">
        <v>83</v>
      </c>
      <c r="K5" s="92" t="s">
        <v>30</v>
      </c>
      <c r="L5" s="93" t="s">
        <v>84</v>
      </c>
      <c r="M5" s="94" t="s">
        <v>83</v>
      </c>
      <c r="N5" s="95" t="s">
        <v>30</v>
      </c>
      <c r="O5" s="97" t="s">
        <v>85</v>
      </c>
      <c r="P5" s="83"/>
    </row>
    <row r="6" spans="1:16" ht="12.75">
      <c r="A6" s="98" t="s">
        <v>86</v>
      </c>
      <c r="B6" s="99">
        <v>0</v>
      </c>
      <c r="C6" s="100" t="s">
        <v>87</v>
      </c>
      <c r="D6" s="87" t="s">
        <v>88</v>
      </c>
      <c r="E6" s="87" t="s">
        <v>88</v>
      </c>
      <c r="F6" s="88" t="s">
        <v>87</v>
      </c>
      <c r="G6" s="101">
        <v>0</v>
      </c>
      <c r="H6" s="90" t="s">
        <v>88</v>
      </c>
      <c r="I6" s="91" t="s">
        <v>87</v>
      </c>
      <c r="J6" s="91" t="s">
        <v>88</v>
      </c>
      <c r="K6" s="102" t="s">
        <v>88</v>
      </c>
      <c r="L6" s="93" t="s">
        <v>88</v>
      </c>
      <c r="M6" s="103" t="s">
        <v>89</v>
      </c>
      <c r="N6" s="104" t="s">
        <v>89</v>
      </c>
      <c r="O6" s="83" t="s">
        <v>90</v>
      </c>
      <c r="P6" s="83"/>
    </row>
    <row r="7" spans="1:16" ht="12.75">
      <c r="A7" s="105" t="s">
        <v>59</v>
      </c>
      <c r="B7" s="106">
        <f aca="true" t="shared" si="0" ref="B7:B18">B6+C7+D7-E7-F7</f>
        <v>0</v>
      </c>
      <c r="C7" s="107"/>
      <c r="D7" s="107"/>
      <c r="E7" s="100"/>
      <c r="F7" s="108"/>
      <c r="G7" s="109">
        <f aca="true" t="shared" si="1" ref="G7:G18">G6-D7+I7+H7-J7-K7</f>
        <v>0</v>
      </c>
      <c r="H7" s="110"/>
      <c r="I7" s="111"/>
      <c r="J7" s="112"/>
      <c r="K7" s="113"/>
      <c r="L7" s="114"/>
      <c r="M7" s="115"/>
      <c r="N7" s="116"/>
      <c r="O7" s="117"/>
      <c r="P7" s="83"/>
    </row>
    <row r="8" spans="1:16" ht="12.75">
      <c r="A8" s="105" t="s">
        <v>60</v>
      </c>
      <c r="B8" s="106">
        <f t="shared" si="0"/>
        <v>0</v>
      </c>
      <c r="C8" s="107"/>
      <c r="D8" s="107"/>
      <c r="E8" s="100"/>
      <c r="F8" s="108"/>
      <c r="G8" s="109">
        <f t="shared" si="1"/>
        <v>0</v>
      </c>
      <c r="H8" s="110"/>
      <c r="I8" s="111"/>
      <c r="J8" s="112"/>
      <c r="K8" s="113"/>
      <c r="L8" s="114"/>
      <c r="M8" s="115"/>
      <c r="N8" s="116"/>
      <c r="O8" s="117"/>
      <c r="P8" s="83"/>
    </row>
    <row r="9" spans="1:16" ht="12.75">
      <c r="A9" s="105" t="s">
        <v>69</v>
      </c>
      <c r="B9" s="106">
        <f t="shared" si="0"/>
        <v>0</v>
      </c>
      <c r="C9" s="107"/>
      <c r="D9" s="107"/>
      <c r="E9" s="100"/>
      <c r="F9" s="108"/>
      <c r="G9" s="109">
        <f t="shared" si="1"/>
        <v>0</v>
      </c>
      <c r="H9" s="110"/>
      <c r="I9" s="111"/>
      <c r="J9" s="112"/>
      <c r="K9" s="113"/>
      <c r="L9" s="114"/>
      <c r="M9" s="115"/>
      <c r="N9" s="116"/>
      <c r="O9" s="117"/>
      <c r="P9" s="83"/>
    </row>
    <row r="10" spans="1:16" ht="12.75">
      <c r="A10" s="105" t="s">
        <v>91</v>
      </c>
      <c r="B10" s="106">
        <f t="shared" si="0"/>
        <v>0</v>
      </c>
      <c r="C10" s="107"/>
      <c r="D10" s="107"/>
      <c r="E10" s="100"/>
      <c r="F10" s="108"/>
      <c r="G10" s="109">
        <f t="shared" si="1"/>
        <v>0</v>
      </c>
      <c r="H10" s="110"/>
      <c r="I10" s="111"/>
      <c r="J10" s="112"/>
      <c r="K10" s="113"/>
      <c r="L10" s="114"/>
      <c r="M10" s="115"/>
      <c r="N10" s="116"/>
      <c r="O10" s="117"/>
      <c r="P10" s="83"/>
    </row>
    <row r="11" spans="1:16" ht="12.75">
      <c r="A11" s="105" t="s">
        <v>61</v>
      </c>
      <c r="B11" s="106">
        <f t="shared" si="0"/>
        <v>0</v>
      </c>
      <c r="C11" s="107"/>
      <c r="D11" s="107"/>
      <c r="E11" s="100"/>
      <c r="F11" s="108"/>
      <c r="G11" s="109">
        <f t="shared" si="1"/>
        <v>0</v>
      </c>
      <c r="H11" s="110"/>
      <c r="I11" s="111"/>
      <c r="J11" s="112"/>
      <c r="K11" s="113"/>
      <c r="L11" s="114"/>
      <c r="M11" s="115"/>
      <c r="N11" s="116"/>
      <c r="O11" s="117"/>
      <c r="P11" s="83"/>
    </row>
    <row r="12" spans="1:16" ht="12.75">
      <c r="A12" s="105" t="s">
        <v>62</v>
      </c>
      <c r="B12" s="106">
        <f t="shared" si="0"/>
        <v>0</v>
      </c>
      <c r="C12" s="107"/>
      <c r="D12" s="107"/>
      <c r="E12" s="100"/>
      <c r="F12" s="108"/>
      <c r="G12" s="109">
        <f t="shared" si="1"/>
        <v>0</v>
      </c>
      <c r="H12" s="110"/>
      <c r="I12" s="111"/>
      <c r="J12" s="112"/>
      <c r="K12" s="113"/>
      <c r="L12" s="114"/>
      <c r="M12" s="115"/>
      <c r="N12" s="116"/>
      <c r="O12" s="117"/>
      <c r="P12" s="83"/>
    </row>
    <row r="13" spans="1:16" ht="12.75">
      <c r="A13" s="105" t="s">
        <v>63</v>
      </c>
      <c r="B13" s="106">
        <f t="shared" si="0"/>
        <v>0</v>
      </c>
      <c r="C13" s="107"/>
      <c r="D13" s="107"/>
      <c r="E13" s="100"/>
      <c r="F13" s="108"/>
      <c r="G13" s="109">
        <f t="shared" si="1"/>
        <v>0</v>
      </c>
      <c r="H13" s="110"/>
      <c r="I13" s="111"/>
      <c r="J13" s="112"/>
      <c r="K13" s="113"/>
      <c r="L13" s="114"/>
      <c r="M13" s="115"/>
      <c r="N13" s="116"/>
      <c r="O13" s="117"/>
      <c r="P13" s="83"/>
    </row>
    <row r="14" spans="1:16" ht="12.75">
      <c r="A14" s="105" t="s">
        <v>64</v>
      </c>
      <c r="B14" s="106">
        <f t="shared" si="0"/>
        <v>0</v>
      </c>
      <c r="C14" s="107"/>
      <c r="D14" s="107"/>
      <c r="E14" s="100"/>
      <c r="F14" s="108"/>
      <c r="G14" s="109">
        <f t="shared" si="1"/>
        <v>0</v>
      </c>
      <c r="H14" s="110"/>
      <c r="I14" s="111"/>
      <c r="J14" s="112"/>
      <c r="K14" s="113"/>
      <c r="L14" s="114"/>
      <c r="M14" s="115"/>
      <c r="N14" s="116"/>
      <c r="O14" s="117"/>
      <c r="P14" s="83"/>
    </row>
    <row r="15" spans="1:16" ht="12.75">
      <c r="A15" s="105" t="s">
        <v>65</v>
      </c>
      <c r="B15" s="106">
        <f t="shared" si="0"/>
        <v>0</v>
      </c>
      <c r="C15" s="107"/>
      <c r="D15" s="107"/>
      <c r="E15" s="100"/>
      <c r="F15" s="108"/>
      <c r="G15" s="109">
        <f t="shared" si="1"/>
        <v>0</v>
      </c>
      <c r="H15" s="110"/>
      <c r="I15" s="111"/>
      <c r="J15" s="112"/>
      <c r="K15" s="113"/>
      <c r="L15" s="114"/>
      <c r="M15" s="115"/>
      <c r="N15" s="116"/>
      <c r="O15" s="117"/>
      <c r="P15" s="83"/>
    </row>
    <row r="16" spans="1:16" ht="12.75">
      <c r="A16" s="105" t="s">
        <v>66</v>
      </c>
      <c r="B16" s="106">
        <f t="shared" si="0"/>
        <v>0</v>
      </c>
      <c r="C16" s="107"/>
      <c r="D16" s="107"/>
      <c r="E16" s="100"/>
      <c r="F16" s="108"/>
      <c r="G16" s="109">
        <f t="shared" si="1"/>
        <v>0</v>
      </c>
      <c r="H16" s="110"/>
      <c r="I16" s="111"/>
      <c r="J16" s="112"/>
      <c r="K16" s="113"/>
      <c r="L16" s="114"/>
      <c r="M16" s="115"/>
      <c r="N16" s="116"/>
      <c r="O16" s="117"/>
      <c r="P16" s="83"/>
    </row>
    <row r="17" spans="1:16" ht="12.75">
      <c r="A17" s="105" t="s">
        <v>67</v>
      </c>
      <c r="B17" s="106">
        <f t="shared" si="0"/>
        <v>0</v>
      </c>
      <c r="C17" s="107"/>
      <c r="D17" s="107"/>
      <c r="E17" s="100"/>
      <c r="F17" s="108"/>
      <c r="G17" s="109">
        <f t="shared" si="1"/>
        <v>0</v>
      </c>
      <c r="H17" s="110"/>
      <c r="I17" s="111"/>
      <c r="J17" s="112"/>
      <c r="K17" s="113"/>
      <c r="L17" s="114"/>
      <c r="M17" s="115"/>
      <c r="N17" s="116"/>
      <c r="O17" s="117"/>
      <c r="P17" s="83"/>
    </row>
    <row r="18" spans="1:16" ht="13.5" thickBot="1">
      <c r="A18" s="118" t="s">
        <v>68</v>
      </c>
      <c r="B18" s="119">
        <f t="shared" si="0"/>
        <v>0</v>
      </c>
      <c r="C18" s="120"/>
      <c r="D18" s="120"/>
      <c r="E18" s="121"/>
      <c r="F18" s="122"/>
      <c r="G18" s="123">
        <f t="shared" si="1"/>
        <v>0</v>
      </c>
      <c r="H18" s="124"/>
      <c r="I18" s="125"/>
      <c r="J18" s="126"/>
      <c r="K18" s="127"/>
      <c r="L18" s="128"/>
      <c r="M18" s="129"/>
      <c r="N18" s="130"/>
      <c r="O18" s="131"/>
      <c r="P18" s="83"/>
    </row>
    <row r="19" spans="1:16" ht="13.5" thickTop="1">
      <c r="A19" s="132" t="s">
        <v>70</v>
      </c>
      <c r="B19" s="133"/>
      <c r="C19" s="134">
        <f>SUM(C7:C18)</f>
        <v>0</v>
      </c>
      <c r="D19" s="134">
        <f>SUM(D7:D18)</f>
        <v>0</v>
      </c>
      <c r="E19" s="134">
        <f>SUM(E7:E18)</f>
        <v>0</v>
      </c>
      <c r="F19" s="134">
        <f>SUM(F7:F18)</f>
        <v>0</v>
      </c>
      <c r="G19" s="135"/>
      <c r="H19" s="134">
        <f>SUM(H7:H18)</f>
        <v>0</v>
      </c>
      <c r="I19" s="134">
        <f aca="true" t="shared" si="2" ref="I19:N19">SUM(I7:I18)</f>
        <v>0</v>
      </c>
      <c r="J19" s="134">
        <f t="shared" si="2"/>
        <v>0</v>
      </c>
      <c r="K19" s="134">
        <f t="shared" si="2"/>
        <v>0</v>
      </c>
      <c r="L19" s="134">
        <f t="shared" si="2"/>
        <v>0</v>
      </c>
      <c r="M19" s="134">
        <f t="shared" si="2"/>
        <v>0</v>
      </c>
      <c r="N19" s="134">
        <f t="shared" si="2"/>
        <v>0</v>
      </c>
      <c r="O19" s="136"/>
      <c r="P19" s="83"/>
    </row>
    <row r="20" spans="1:16" ht="17.25">
      <c r="A20" s="137"/>
      <c r="B20" s="138"/>
      <c r="C20" s="139"/>
      <c r="D20" s="139"/>
      <c r="E20" s="139"/>
      <c r="F20" s="139"/>
      <c r="G20" s="138"/>
      <c r="H20" s="139"/>
      <c r="I20" s="139"/>
      <c r="J20" s="139"/>
      <c r="K20" s="139"/>
      <c r="L20" s="139"/>
      <c r="M20" s="139"/>
      <c r="N20" s="139"/>
      <c r="O20" s="140"/>
      <c r="P20" s="141"/>
    </row>
    <row r="21" spans="1:16" ht="17.25">
      <c r="A21" s="137"/>
      <c r="B21" s="138"/>
      <c r="C21" s="139"/>
      <c r="D21" s="139"/>
      <c r="E21" s="139"/>
      <c r="F21" s="139"/>
      <c r="G21" s="138"/>
      <c r="H21" s="139"/>
      <c r="I21" s="139"/>
      <c r="J21" s="139"/>
      <c r="K21" s="139"/>
      <c r="L21" s="139"/>
      <c r="M21" s="139"/>
      <c r="N21" s="139"/>
      <c r="O21" s="140"/>
      <c r="P21" s="141"/>
    </row>
    <row r="22" spans="1:16" ht="17.25">
      <c r="A22" s="137" t="s">
        <v>92</v>
      </c>
      <c r="B22" s="138"/>
      <c r="C22" s="139"/>
      <c r="D22" s="139"/>
      <c r="E22" s="139"/>
      <c r="F22" s="139"/>
      <c r="G22" s="138"/>
      <c r="H22" s="139"/>
      <c r="I22" s="139"/>
      <c r="J22" s="139"/>
      <c r="K22" s="139"/>
      <c r="L22" s="139"/>
      <c r="M22" s="139"/>
      <c r="N22" s="139"/>
      <c r="O22" s="140"/>
      <c r="P22" s="141"/>
    </row>
    <row r="23" spans="1:16" ht="12.75">
      <c r="A23">
        <v>1</v>
      </c>
      <c r="B23" s="142" t="s">
        <v>96</v>
      </c>
      <c r="C23" s="144"/>
      <c r="D23" s="144"/>
      <c r="E23" s="144"/>
      <c r="F23" s="144"/>
      <c r="G23" s="143"/>
      <c r="H23" s="144"/>
      <c r="I23" s="144"/>
      <c r="J23" s="144"/>
      <c r="K23" s="144"/>
      <c r="L23" s="144"/>
      <c r="M23" s="144"/>
      <c r="N23" s="144"/>
      <c r="O23" s="145"/>
      <c r="P23" s="146"/>
    </row>
    <row r="24" spans="1:16" ht="12.75">
      <c r="A24" s="147">
        <v>2</v>
      </c>
      <c r="B24" s="155" t="s">
        <v>93</v>
      </c>
      <c r="C24" s="144"/>
      <c r="D24" s="144"/>
      <c r="E24" s="144"/>
      <c r="F24" s="144"/>
      <c r="G24" s="143"/>
      <c r="H24" s="144"/>
      <c r="I24" s="144"/>
      <c r="J24" s="144"/>
      <c r="K24" s="144"/>
      <c r="L24" s="144"/>
      <c r="M24" s="144"/>
      <c r="N24" s="144"/>
      <c r="O24" s="145"/>
      <c r="P24" s="146"/>
    </row>
    <row r="25" spans="1:16" ht="12.75">
      <c r="A25" s="147">
        <v>3</v>
      </c>
      <c r="B25" s="155" t="s">
        <v>94</v>
      </c>
      <c r="C25" s="144"/>
      <c r="D25" s="144"/>
      <c r="E25" s="144"/>
      <c r="F25" s="144"/>
      <c r="G25" s="143"/>
      <c r="H25" s="144"/>
      <c r="I25" s="144"/>
      <c r="J25" s="144"/>
      <c r="K25" s="144"/>
      <c r="L25" s="144"/>
      <c r="M25" s="144"/>
      <c r="N25" s="144"/>
      <c r="O25" s="145"/>
      <c r="P25" s="146"/>
    </row>
    <row r="26" spans="1:16" ht="12.75">
      <c r="A26" s="147">
        <v>4</v>
      </c>
      <c r="B26" s="155" t="s">
        <v>175</v>
      </c>
      <c r="C26" s="144"/>
      <c r="D26" s="144"/>
      <c r="E26" s="144"/>
      <c r="F26" s="144"/>
      <c r="G26" s="143"/>
      <c r="H26" s="144"/>
      <c r="I26" s="144"/>
      <c r="J26" s="144"/>
      <c r="K26" s="144"/>
      <c r="L26" s="144"/>
      <c r="M26" s="144"/>
      <c r="N26" s="144"/>
      <c r="O26" s="145"/>
      <c r="P26" s="146"/>
    </row>
    <row r="27" spans="1:16" ht="12.75">
      <c r="A27" s="147">
        <v>5</v>
      </c>
      <c r="B27" s="155" t="s">
        <v>95</v>
      </c>
      <c r="C27" s="144"/>
      <c r="D27" s="144"/>
      <c r="E27" s="144"/>
      <c r="F27" s="144"/>
      <c r="G27" s="143"/>
      <c r="H27" s="144"/>
      <c r="I27" s="144"/>
      <c r="J27" s="144"/>
      <c r="K27" s="144"/>
      <c r="L27" s="144"/>
      <c r="M27" s="144"/>
      <c r="N27" s="144"/>
      <c r="O27" s="145"/>
      <c r="P27" s="146"/>
    </row>
    <row r="28" spans="1:16" ht="12.75">
      <c r="A28" s="142"/>
      <c r="B28" s="143"/>
      <c r="C28" s="144"/>
      <c r="D28" s="144"/>
      <c r="E28" s="144"/>
      <c r="F28" s="144"/>
      <c r="G28" s="143"/>
      <c r="H28" s="144"/>
      <c r="I28" s="144"/>
      <c r="J28" s="144"/>
      <c r="K28" s="144"/>
      <c r="L28" s="144"/>
      <c r="M28" s="144"/>
      <c r="N28" s="144"/>
      <c r="O28" s="145"/>
      <c r="P28" s="146"/>
    </row>
    <row r="29" spans="1:16" ht="12.75">
      <c r="A29" s="142"/>
      <c r="B29" s="143"/>
      <c r="C29" s="144"/>
      <c r="D29" s="144"/>
      <c r="E29" s="144"/>
      <c r="F29" s="144"/>
      <c r="G29" s="143"/>
      <c r="H29" s="144"/>
      <c r="I29" s="144"/>
      <c r="J29" s="144"/>
      <c r="K29" s="144"/>
      <c r="L29" s="144"/>
      <c r="M29" s="144"/>
      <c r="N29" s="144"/>
      <c r="O29" s="145"/>
      <c r="P29" s="146"/>
    </row>
    <row r="30" spans="1:16" ht="12.75">
      <c r="A30" s="276"/>
      <c r="B30" s="277" t="s">
        <v>176</v>
      </c>
      <c r="C30" s="278"/>
      <c r="D30" s="278"/>
      <c r="E30" s="278"/>
      <c r="F30" s="278"/>
      <c r="G30" s="151"/>
      <c r="H30" s="278"/>
      <c r="I30" s="278"/>
      <c r="J30" s="144"/>
      <c r="K30" s="144"/>
      <c r="L30" s="144"/>
      <c r="M30" s="144"/>
      <c r="N30" s="144"/>
      <c r="O30" s="145"/>
      <c r="P30" s="146"/>
    </row>
    <row r="31" spans="1:16" ht="12.75">
      <c r="A31" s="142"/>
      <c r="B31" s="143"/>
      <c r="C31" s="144"/>
      <c r="D31" s="144"/>
      <c r="E31" s="144"/>
      <c r="F31" s="144"/>
      <c r="G31" s="143"/>
      <c r="H31" s="144"/>
      <c r="I31" s="144"/>
      <c r="J31" s="144"/>
      <c r="K31" s="144"/>
      <c r="L31" s="144"/>
      <c r="M31" s="144"/>
      <c r="N31" s="144"/>
      <c r="O31" s="145"/>
      <c r="P31" s="146"/>
    </row>
    <row r="32" spans="1:16" ht="12.75">
      <c r="A32" s="142"/>
      <c r="B32" s="143"/>
      <c r="C32" s="144"/>
      <c r="D32" s="144"/>
      <c r="E32" s="144"/>
      <c r="F32" s="144"/>
      <c r="G32" s="143"/>
      <c r="H32" s="144"/>
      <c r="I32" s="144"/>
      <c r="J32" s="144"/>
      <c r="K32" s="144"/>
      <c r="L32" s="144"/>
      <c r="M32" s="144"/>
      <c r="N32" s="144"/>
      <c r="O32" s="145"/>
      <c r="P32" s="146"/>
    </row>
    <row r="33" spans="1:16" ht="12.75">
      <c r="A33" s="142"/>
      <c r="B33" s="143"/>
      <c r="C33" s="144"/>
      <c r="D33" s="144"/>
      <c r="E33" s="144"/>
      <c r="F33" s="144"/>
      <c r="G33" s="143"/>
      <c r="H33" s="144"/>
      <c r="I33" s="144"/>
      <c r="J33" s="144"/>
      <c r="K33" s="144"/>
      <c r="L33" s="144"/>
      <c r="M33" s="144"/>
      <c r="N33" s="144"/>
      <c r="O33" s="145"/>
      <c r="P33" s="146"/>
    </row>
    <row r="34" spans="1:16" ht="12.75">
      <c r="A34" s="142"/>
      <c r="B34" s="143"/>
      <c r="C34" s="144"/>
      <c r="D34" s="144"/>
      <c r="E34" s="144"/>
      <c r="F34" s="144"/>
      <c r="G34" s="143"/>
      <c r="H34" s="144"/>
      <c r="I34" s="144"/>
      <c r="J34" s="144"/>
      <c r="K34" s="144"/>
      <c r="L34" s="144"/>
      <c r="M34" s="144"/>
      <c r="N34" s="144"/>
      <c r="O34" s="145"/>
      <c r="P34" s="146"/>
    </row>
    <row r="35" spans="1:16" ht="12.75">
      <c r="A35" s="142"/>
      <c r="B35" s="143"/>
      <c r="C35" s="144"/>
      <c r="D35" s="144"/>
      <c r="E35" s="144"/>
      <c r="F35" s="144"/>
      <c r="G35" s="143"/>
      <c r="H35" s="144"/>
      <c r="I35" s="144"/>
      <c r="J35" s="144"/>
      <c r="K35" s="144"/>
      <c r="L35" s="144"/>
      <c r="M35" s="144"/>
      <c r="N35" s="144"/>
      <c r="O35" s="145"/>
      <c r="P35" s="146"/>
    </row>
    <row r="36" spans="1:16" ht="12.75">
      <c r="A36" s="142"/>
      <c r="B36" s="143"/>
      <c r="C36" s="144"/>
      <c r="D36" s="144"/>
      <c r="E36" s="144"/>
      <c r="F36" s="144"/>
      <c r="G36" s="143"/>
      <c r="H36" s="144"/>
      <c r="I36" s="144"/>
      <c r="J36" s="144"/>
      <c r="K36" s="144"/>
      <c r="L36" s="144"/>
      <c r="M36" s="144"/>
      <c r="N36" s="144"/>
      <c r="O36" s="145"/>
      <c r="P36" s="146"/>
    </row>
    <row r="37" spans="1:16" ht="12.75">
      <c r="A37" s="142"/>
      <c r="B37" s="143"/>
      <c r="C37" s="144"/>
      <c r="D37" s="144"/>
      <c r="E37" s="144"/>
      <c r="F37" s="144"/>
      <c r="G37" s="143"/>
      <c r="H37" s="144"/>
      <c r="I37" s="144"/>
      <c r="J37" s="144"/>
      <c r="K37" s="144"/>
      <c r="L37" s="144"/>
      <c r="M37" s="144"/>
      <c r="N37" s="144"/>
      <c r="O37" s="145"/>
      <c r="P37" s="146"/>
    </row>
    <row r="38" spans="1:16" ht="12.75">
      <c r="A38" s="142"/>
      <c r="B38" s="143"/>
      <c r="C38" s="144"/>
      <c r="D38" s="144"/>
      <c r="E38" s="144"/>
      <c r="F38" s="144"/>
      <c r="G38" s="143"/>
      <c r="H38" s="144"/>
      <c r="I38" s="144"/>
      <c r="J38" s="144"/>
      <c r="K38" s="144"/>
      <c r="L38" s="144"/>
      <c r="M38" s="144"/>
      <c r="N38" s="144"/>
      <c r="O38" s="145"/>
      <c r="P38" s="146"/>
    </row>
    <row r="39" spans="1:16" ht="12.75">
      <c r="A39" s="142"/>
      <c r="B39" s="143"/>
      <c r="C39" s="144"/>
      <c r="D39" s="144"/>
      <c r="E39" s="144"/>
      <c r="F39" s="144"/>
      <c r="G39" s="143"/>
      <c r="H39" s="144"/>
      <c r="I39" s="144"/>
      <c r="J39" s="144"/>
      <c r="K39" s="144"/>
      <c r="L39" s="144"/>
      <c r="M39" s="144"/>
      <c r="N39" s="144"/>
      <c r="O39" s="145"/>
      <c r="P39" s="146"/>
    </row>
    <row r="40" spans="1:16" ht="12.75">
      <c r="A40" s="142"/>
      <c r="B40" s="143"/>
      <c r="C40" s="144"/>
      <c r="D40" s="144"/>
      <c r="E40" s="144"/>
      <c r="F40" s="144"/>
      <c r="G40" s="143"/>
      <c r="H40" s="144"/>
      <c r="I40" s="144"/>
      <c r="J40" s="144"/>
      <c r="K40" s="144"/>
      <c r="L40" s="144"/>
      <c r="M40" s="144"/>
      <c r="N40" s="144"/>
      <c r="O40" s="145"/>
      <c r="P40" s="146"/>
    </row>
    <row r="41" spans="1:16" ht="12.75">
      <c r="A41" s="142"/>
      <c r="B41" s="143"/>
      <c r="C41" s="144"/>
      <c r="D41" s="144"/>
      <c r="E41" s="144"/>
      <c r="F41" s="144"/>
      <c r="G41" s="143"/>
      <c r="H41" s="144"/>
      <c r="I41" s="144"/>
      <c r="J41" s="144"/>
      <c r="K41" s="144"/>
      <c r="L41" s="144"/>
      <c r="M41" s="144"/>
      <c r="N41" s="144"/>
      <c r="O41" s="145"/>
      <c r="P41" s="146"/>
    </row>
    <row r="42" spans="1:16" ht="12.75">
      <c r="A42" s="142"/>
      <c r="B42" s="143"/>
      <c r="C42" s="144"/>
      <c r="D42" s="144"/>
      <c r="E42" s="144"/>
      <c r="F42" s="144"/>
      <c r="G42" s="143"/>
      <c r="H42" s="144"/>
      <c r="I42" s="144"/>
      <c r="J42" s="144"/>
      <c r="K42" s="144"/>
      <c r="L42" s="144"/>
      <c r="M42" s="144"/>
      <c r="N42" s="144"/>
      <c r="O42" s="145"/>
      <c r="P42" s="146"/>
    </row>
    <row r="43" spans="1:16" ht="12.75">
      <c r="A43" s="142"/>
      <c r="B43" s="143"/>
      <c r="C43" s="144"/>
      <c r="D43" s="144"/>
      <c r="E43" s="144"/>
      <c r="F43" s="144"/>
      <c r="G43" s="143"/>
      <c r="H43" s="144"/>
      <c r="I43" s="144"/>
      <c r="J43" s="144"/>
      <c r="K43" s="144"/>
      <c r="L43" s="144"/>
      <c r="M43" s="144"/>
      <c r="N43" s="144"/>
      <c r="O43" s="145"/>
      <c r="P43" s="146"/>
    </row>
    <row r="44" spans="1:16" ht="12.75">
      <c r="A44" s="142"/>
      <c r="B44" s="143"/>
      <c r="C44" s="144"/>
      <c r="D44" s="144"/>
      <c r="E44" s="144"/>
      <c r="F44" s="144"/>
      <c r="G44" s="143"/>
      <c r="H44" s="144"/>
      <c r="I44" s="144"/>
      <c r="J44" s="144"/>
      <c r="K44" s="144"/>
      <c r="L44" s="144"/>
      <c r="M44" s="144"/>
      <c r="N44" s="144"/>
      <c r="O44" s="145"/>
      <c r="P44" s="146"/>
    </row>
    <row r="45" spans="1:16" ht="12.75">
      <c r="A45" s="142"/>
      <c r="B45" s="143"/>
      <c r="C45" s="144"/>
      <c r="D45" s="144"/>
      <c r="E45" s="144"/>
      <c r="F45" s="144"/>
      <c r="G45" s="143"/>
      <c r="H45" s="144"/>
      <c r="I45" s="144"/>
      <c r="J45" s="144"/>
      <c r="K45" s="144"/>
      <c r="L45" s="144"/>
      <c r="M45" s="144"/>
      <c r="N45" s="144"/>
      <c r="O45" s="145"/>
      <c r="P45" s="146"/>
    </row>
    <row r="46" spans="1:16" ht="12.75">
      <c r="A46" s="142"/>
      <c r="B46" s="143"/>
      <c r="C46" s="144"/>
      <c r="D46" s="144"/>
      <c r="E46" s="144"/>
      <c r="F46" s="144"/>
      <c r="G46" s="143"/>
      <c r="H46" s="144"/>
      <c r="I46" s="144"/>
      <c r="J46" s="144"/>
      <c r="K46" s="144"/>
      <c r="L46" s="144"/>
      <c r="M46" s="144"/>
      <c r="N46" s="144"/>
      <c r="O46" s="145"/>
      <c r="P46" s="146"/>
    </row>
    <row r="47" spans="1:16" ht="12.75">
      <c r="A47" s="142"/>
      <c r="B47" s="143"/>
      <c r="C47" s="144"/>
      <c r="D47" s="144"/>
      <c r="E47" s="144"/>
      <c r="F47" s="144"/>
      <c r="G47" s="143"/>
      <c r="H47" s="144"/>
      <c r="I47" s="144"/>
      <c r="J47" s="144"/>
      <c r="K47" s="144"/>
      <c r="L47" s="144"/>
      <c r="M47" s="144"/>
      <c r="N47" s="144"/>
      <c r="O47" s="145"/>
      <c r="P47" s="146"/>
    </row>
    <row r="48" spans="1:16" ht="12.75">
      <c r="A48" s="142"/>
      <c r="B48" s="143"/>
      <c r="C48" s="144"/>
      <c r="D48" s="144"/>
      <c r="E48" s="144"/>
      <c r="F48" s="144"/>
      <c r="G48" s="143"/>
      <c r="H48" s="144"/>
      <c r="I48" s="144"/>
      <c r="J48" s="144"/>
      <c r="K48" s="144"/>
      <c r="L48" s="144"/>
      <c r="M48" s="144"/>
      <c r="N48" s="144"/>
      <c r="O48" s="145"/>
      <c r="P48" s="146"/>
    </row>
    <row r="49" spans="1:16" ht="12.75">
      <c r="A49" s="142"/>
      <c r="B49" s="143"/>
      <c r="C49" s="144"/>
      <c r="D49" s="144"/>
      <c r="E49" s="144"/>
      <c r="F49" s="144"/>
      <c r="G49" s="143"/>
      <c r="H49" s="144"/>
      <c r="I49" s="144"/>
      <c r="J49" s="144"/>
      <c r="K49" s="144"/>
      <c r="L49" s="144"/>
      <c r="M49" s="144"/>
      <c r="N49" s="144"/>
      <c r="O49" s="145"/>
      <c r="P49" s="146"/>
    </row>
    <row r="50" spans="1:16" ht="12.75">
      <c r="A50" s="142"/>
      <c r="B50" s="143"/>
      <c r="C50" s="144"/>
      <c r="D50" s="144"/>
      <c r="E50" s="144"/>
      <c r="F50" s="144"/>
      <c r="G50" s="143"/>
      <c r="H50" s="144"/>
      <c r="I50" s="144"/>
      <c r="J50" s="144"/>
      <c r="K50" s="144"/>
      <c r="L50" s="144"/>
      <c r="M50" s="144"/>
      <c r="N50" s="144"/>
      <c r="O50" s="145"/>
      <c r="P50" s="146"/>
    </row>
    <row r="51" spans="1:16" ht="12.75">
      <c r="A51" s="142"/>
      <c r="B51" s="143"/>
      <c r="C51" s="144"/>
      <c r="D51" s="144"/>
      <c r="E51" s="144"/>
      <c r="F51" s="144"/>
      <c r="G51" s="143"/>
      <c r="H51" s="144"/>
      <c r="I51" s="144"/>
      <c r="J51" s="144"/>
      <c r="K51" s="144"/>
      <c r="L51" s="144"/>
      <c r="M51" s="144"/>
      <c r="N51" s="144"/>
      <c r="O51" s="145"/>
      <c r="P51" s="146"/>
    </row>
    <row r="52" spans="1:16" ht="12.75">
      <c r="A52" s="142"/>
      <c r="B52" s="143"/>
      <c r="C52" s="144"/>
      <c r="D52" s="144"/>
      <c r="E52" s="144"/>
      <c r="F52" s="144"/>
      <c r="G52" s="143"/>
      <c r="H52" s="144"/>
      <c r="I52" s="144"/>
      <c r="J52" s="144"/>
      <c r="K52" s="144"/>
      <c r="L52" s="144"/>
      <c r="M52" s="144"/>
      <c r="N52" s="144"/>
      <c r="O52" s="145"/>
      <c r="P52" s="146"/>
    </row>
    <row r="53" spans="1:16" ht="12.75">
      <c r="A53" s="142"/>
      <c r="B53" s="143"/>
      <c r="C53" s="144"/>
      <c r="D53" s="144"/>
      <c r="E53" s="144"/>
      <c r="F53" s="144"/>
      <c r="G53" s="143"/>
      <c r="H53" s="144"/>
      <c r="I53" s="144"/>
      <c r="J53" s="144"/>
      <c r="K53" s="144"/>
      <c r="L53" s="144"/>
      <c r="M53" s="144"/>
      <c r="N53" s="144"/>
      <c r="O53" s="145"/>
      <c r="P53" s="146"/>
    </row>
    <row r="54" spans="1:16" ht="12.75">
      <c r="A54" s="142"/>
      <c r="B54" s="143"/>
      <c r="C54" s="144"/>
      <c r="D54" s="144"/>
      <c r="E54" s="144"/>
      <c r="F54" s="144"/>
      <c r="G54" s="143"/>
      <c r="H54" s="144"/>
      <c r="I54" s="144"/>
      <c r="J54" s="144"/>
      <c r="K54" s="144"/>
      <c r="L54" s="144"/>
      <c r="M54" s="144"/>
      <c r="N54" s="144"/>
      <c r="O54" s="145"/>
      <c r="P54" s="146"/>
    </row>
    <row r="55" spans="1:16" ht="12.75">
      <c r="A55" s="142"/>
      <c r="B55" s="143"/>
      <c r="C55" s="144"/>
      <c r="D55" s="144"/>
      <c r="E55" s="144"/>
      <c r="F55" s="144"/>
      <c r="G55" s="143"/>
      <c r="H55" s="144"/>
      <c r="I55" s="144"/>
      <c r="J55" s="144"/>
      <c r="K55" s="144"/>
      <c r="L55" s="144"/>
      <c r="M55" s="144"/>
      <c r="N55" s="144"/>
      <c r="O55" s="145"/>
      <c r="P55" s="146"/>
    </row>
    <row r="56" spans="1:16" ht="12.75">
      <c r="A56" s="142"/>
      <c r="B56" s="143"/>
      <c r="C56" s="144"/>
      <c r="D56" s="144"/>
      <c r="E56" s="144"/>
      <c r="F56" s="144"/>
      <c r="G56" s="143"/>
      <c r="H56" s="144"/>
      <c r="I56" s="144"/>
      <c r="J56" s="144"/>
      <c r="K56" s="144"/>
      <c r="L56" s="144"/>
      <c r="M56" s="144"/>
      <c r="N56" s="144"/>
      <c r="O56" s="145"/>
      <c r="P56" s="146"/>
    </row>
    <row r="57" spans="1:16" ht="12.75">
      <c r="A57" s="142"/>
      <c r="B57" s="143"/>
      <c r="C57" s="144"/>
      <c r="D57" s="144"/>
      <c r="E57" s="144"/>
      <c r="F57" s="144"/>
      <c r="G57" s="143"/>
      <c r="H57" s="144"/>
      <c r="I57" s="144"/>
      <c r="J57" s="144"/>
      <c r="K57" s="144"/>
      <c r="L57" s="144"/>
      <c r="M57" s="144"/>
      <c r="N57" s="144"/>
      <c r="O57" s="145"/>
      <c r="P57" s="146"/>
    </row>
    <row r="58" spans="1:16" ht="12.75">
      <c r="A58" s="142"/>
      <c r="B58" s="143"/>
      <c r="C58" s="144"/>
      <c r="D58" s="144"/>
      <c r="E58" s="144"/>
      <c r="F58" s="144"/>
      <c r="G58" s="143"/>
      <c r="H58" s="144"/>
      <c r="I58" s="144"/>
      <c r="J58" s="144"/>
      <c r="K58" s="144"/>
      <c r="L58" s="144"/>
      <c r="M58" s="144"/>
      <c r="N58" s="144"/>
      <c r="O58" s="145"/>
      <c r="P58" s="146"/>
    </row>
    <row r="59" spans="1:16" ht="12.75">
      <c r="A59" s="142"/>
      <c r="B59" s="143"/>
      <c r="C59" s="144"/>
      <c r="D59" s="144"/>
      <c r="E59" s="144"/>
      <c r="F59" s="144"/>
      <c r="G59" s="143"/>
      <c r="H59" s="144"/>
      <c r="I59" s="144"/>
      <c r="J59" s="144"/>
      <c r="K59" s="144"/>
      <c r="L59" s="144"/>
      <c r="M59" s="144"/>
      <c r="N59" s="144"/>
      <c r="O59" s="145"/>
      <c r="P59" s="146"/>
    </row>
    <row r="60" spans="1:16" ht="12.75">
      <c r="A60" s="142"/>
      <c r="B60" s="143"/>
      <c r="C60" s="144"/>
      <c r="D60" s="144"/>
      <c r="E60" s="144"/>
      <c r="F60" s="144"/>
      <c r="G60" s="143"/>
      <c r="H60" s="144"/>
      <c r="I60" s="144"/>
      <c r="J60" s="144"/>
      <c r="K60" s="144"/>
      <c r="L60" s="144"/>
      <c r="M60" s="144"/>
      <c r="N60" s="144"/>
      <c r="O60" s="145"/>
      <c r="P60" s="146"/>
    </row>
    <row r="61" spans="1:16" ht="12.75">
      <c r="A61" s="142"/>
      <c r="B61" s="143"/>
      <c r="C61" s="144"/>
      <c r="D61" s="144"/>
      <c r="E61" s="144"/>
      <c r="F61" s="144"/>
      <c r="G61" s="143"/>
      <c r="H61" s="144"/>
      <c r="I61" s="144"/>
      <c r="J61" s="144"/>
      <c r="K61" s="144"/>
      <c r="L61" s="144"/>
      <c r="M61" s="144"/>
      <c r="N61" s="144"/>
      <c r="O61" s="145"/>
      <c r="P61" s="146"/>
    </row>
    <row r="62" spans="1:16" ht="12.75">
      <c r="A62" s="142"/>
      <c r="B62" s="143"/>
      <c r="C62" s="144"/>
      <c r="D62" s="144"/>
      <c r="E62" s="144"/>
      <c r="F62" s="144"/>
      <c r="G62" s="143"/>
      <c r="H62" s="144"/>
      <c r="I62" s="144"/>
      <c r="J62" s="144"/>
      <c r="K62" s="144"/>
      <c r="L62" s="144"/>
      <c r="M62" s="144"/>
      <c r="N62" s="144"/>
      <c r="O62" s="145"/>
      <c r="P62" s="146"/>
    </row>
    <row r="63" spans="1:16" ht="12.75">
      <c r="A63" s="142"/>
      <c r="B63" s="143"/>
      <c r="C63" s="144"/>
      <c r="D63" s="144"/>
      <c r="E63" s="144"/>
      <c r="F63" s="144"/>
      <c r="G63" s="143"/>
      <c r="H63" s="144"/>
      <c r="I63" s="144"/>
      <c r="J63" s="144"/>
      <c r="K63" s="144"/>
      <c r="L63" s="144"/>
      <c r="M63" s="144"/>
      <c r="N63" s="144"/>
      <c r="O63" s="145"/>
      <c r="P63" s="146"/>
    </row>
    <row r="64" spans="1:16" ht="12.75">
      <c r="A64" s="142"/>
      <c r="B64" s="143"/>
      <c r="C64" s="144"/>
      <c r="D64" s="144"/>
      <c r="E64" s="144"/>
      <c r="F64" s="144"/>
      <c r="G64" s="143"/>
      <c r="H64" s="144"/>
      <c r="I64" s="144"/>
      <c r="J64" s="144"/>
      <c r="K64" s="144"/>
      <c r="L64" s="144"/>
      <c r="M64" s="144"/>
      <c r="N64" s="144"/>
      <c r="O64" s="145"/>
      <c r="P64" s="146"/>
    </row>
    <row r="65" spans="1:16" ht="12.75">
      <c r="A65" s="142"/>
      <c r="B65" s="143"/>
      <c r="C65" s="144"/>
      <c r="D65" s="144"/>
      <c r="E65" s="144"/>
      <c r="F65" s="144"/>
      <c r="G65" s="143"/>
      <c r="H65" s="144"/>
      <c r="I65" s="144"/>
      <c r="J65" s="144"/>
      <c r="K65" s="144"/>
      <c r="L65" s="144"/>
      <c r="M65" s="144"/>
      <c r="N65" s="144"/>
      <c r="O65" s="145"/>
      <c r="P65" s="146"/>
    </row>
    <row r="66" spans="1:16" ht="12.75">
      <c r="A66" s="142"/>
      <c r="B66" s="143"/>
      <c r="C66" s="144"/>
      <c r="D66" s="144"/>
      <c r="E66" s="144"/>
      <c r="F66" s="144"/>
      <c r="G66" s="143"/>
      <c r="H66" s="144"/>
      <c r="I66" s="144"/>
      <c r="J66" s="144"/>
      <c r="K66" s="144"/>
      <c r="L66" s="144"/>
      <c r="M66" s="144"/>
      <c r="N66" s="144"/>
      <c r="O66" s="145"/>
      <c r="P66" s="146"/>
    </row>
    <row r="67" spans="1:16" ht="12.75">
      <c r="A67" s="142"/>
      <c r="B67" s="143"/>
      <c r="C67" s="144"/>
      <c r="D67" s="144"/>
      <c r="E67" s="144"/>
      <c r="F67" s="144"/>
      <c r="G67" s="143"/>
      <c r="H67" s="144"/>
      <c r="I67" s="144"/>
      <c r="J67" s="144"/>
      <c r="K67" s="144"/>
      <c r="L67" s="144"/>
      <c r="M67" s="144"/>
      <c r="N67" s="144"/>
      <c r="O67" s="145"/>
      <c r="P67" s="146"/>
    </row>
    <row r="68" spans="1:16" ht="12.75">
      <c r="A68" s="142"/>
      <c r="B68" s="143"/>
      <c r="C68" s="144"/>
      <c r="D68" s="144"/>
      <c r="E68" s="144"/>
      <c r="F68" s="144"/>
      <c r="G68" s="143"/>
      <c r="H68" s="144"/>
      <c r="I68" s="144"/>
      <c r="J68" s="144"/>
      <c r="K68" s="144"/>
      <c r="L68" s="144"/>
      <c r="M68" s="144"/>
      <c r="N68" s="144"/>
      <c r="O68" s="145"/>
      <c r="P68" s="146"/>
    </row>
    <row r="69" spans="1:16" ht="12.75">
      <c r="A69" s="142"/>
      <c r="B69" s="143"/>
      <c r="C69" s="144"/>
      <c r="D69" s="144"/>
      <c r="E69" s="144"/>
      <c r="F69" s="144"/>
      <c r="G69" s="143"/>
      <c r="H69" s="144"/>
      <c r="I69" s="144"/>
      <c r="J69" s="144"/>
      <c r="K69" s="144"/>
      <c r="L69" s="144"/>
      <c r="M69" s="144"/>
      <c r="N69" s="144"/>
      <c r="O69" s="145"/>
      <c r="P69" s="146"/>
    </row>
    <row r="70" spans="1:16" ht="12.75">
      <c r="A70" s="142"/>
      <c r="B70" s="143"/>
      <c r="C70" s="144"/>
      <c r="D70" s="144"/>
      <c r="E70" s="144"/>
      <c r="F70" s="144"/>
      <c r="G70" s="143"/>
      <c r="H70" s="144"/>
      <c r="I70" s="144"/>
      <c r="J70" s="144"/>
      <c r="K70" s="144"/>
      <c r="L70" s="144"/>
      <c r="M70" s="144"/>
      <c r="N70" s="144"/>
      <c r="O70" s="145"/>
      <c r="P70" s="146"/>
    </row>
    <row r="71" spans="1:16" ht="12.75">
      <c r="A71" s="142"/>
      <c r="B71" s="143"/>
      <c r="C71" s="144"/>
      <c r="D71" s="144"/>
      <c r="E71" s="144"/>
      <c r="F71" s="144"/>
      <c r="G71" s="143"/>
      <c r="H71" s="144"/>
      <c r="I71" s="144"/>
      <c r="J71" s="144"/>
      <c r="K71" s="144"/>
      <c r="L71" s="144"/>
      <c r="M71" s="144"/>
      <c r="N71" s="144"/>
      <c r="O71" s="145"/>
      <c r="P71" s="146"/>
    </row>
    <row r="72" spans="1:16" ht="12.75">
      <c r="A72" s="142"/>
      <c r="B72" s="143"/>
      <c r="C72" s="144"/>
      <c r="D72" s="144"/>
      <c r="E72" s="144"/>
      <c r="F72" s="144"/>
      <c r="G72" s="143"/>
      <c r="H72" s="144"/>
      <c r="I72" s="144"/>
      <c r="J72" s="144"/>
      <c r="K72" s="144"/>
      <c r="L72" s="144"/>
      <c r="M72" s="144"/>
      <c r="N72" s="144"/>
      <c r="O72" s="145"/>
      <c r="P72" s="146"/>
    </row>
    <row r="73" spans="1:16" ht="12.75">
      <c r="A73" s="142"/>
      <c r="B73" s="143"/>
      <c r="C73" s="144"/>
      <c r="D73" s="144"/>
      <c r="E73" s="144"/>
      <c r="F73" s="144"/>
      <c r="G73" s="143"/>
      <c r="H73" s="144"/>
      <c r="I73" s="144"/>
      <c r="J73" s="144"/>
      <c r="K73" s="144"/>
      <c r="L73" s="144"/>
      <c r="M73" s="144"/>
      <c r="N73" s="144"/>
      <c r="O73" s="145"/>
      <c r="P73" s="146"/>
    </row>
    <row r="74" spans="1:16" ht="12.75">
      <c r="A74" s="142"/>
      <c r="B74" s="143"/>
      <c r="C74" s="144"/>
      <c r="D74" s="144"/>
      <c r="E74" s="144"/>
      <c r="F74" s="144"/>
      <c r="G74" s="143"/>
      <c r="H74" s="144"/>
      <c r="I74" s="144"/>
      <c r="J74" s="144"/>
      <c r="K74" s="144"/>
      <c r="L74" s="144"/>
      <c r="M74" s="144"/>
      <c r="N74" s="144"/>
      <c r="O74" s="145"/>
      <c r="P74" s="146"/>
    </row>
    <row r="75" spans="1:16" ht="12.75">
      <c r="A75" s="142"/>
      <c r="B75" s="143"/>
      <c r="C75" s="144"/>
      <c r="D75" s="144"/>
      <c r="E75" s="144"/>
      <c r="F75" s="144"/>
      <c r="G75" s="143"/>
      <c r="H75" s="144"/>
      <c r="I75" s="144"/>
      <c r="J75" s="144"/>
      <c r="K75" s="144"/>
      <c r="L75" s="144"/>
      <c r="M75" s="144"/>
      <c r="N75" s="144"/>
      <c r="O75" s="145"/>
      <c r="P75" s="146"/>
    </row>
    <row r="76" spans="1:16" ht="12.75">
      <c r="A76" s="142"/>
      <c r="B76" s="143"/>
      <c r="C76" s="144"/>
      <c r="D76" s="144"/>
      <c r="E76" s="144"/>
      <c r="F76" s="144"/>
      <c r="G76" s="143"/>
      <c r="H76" s="144"/>
      <c r="I76" s="144"/>
      <c r="J76" s="144"/>
      <c r="K76" s="144"/>
      <c r="L76" s="144"/>
      <c r="M76" s="144"/>
      <c r="N76" s="144"/>
      <c r="O76" s="145"/>
      <c r="P76" s="146"/>
    </row>
    <row r="77" spans="1:16" ht="12.75">
      <c r="A77" s="142"/>
      <c r="B77" s="143"/>
      <c r="C77" s="144"/>
      <c r="D77" s="144"/>
      <c r="E77" s="144"/>
      <c r="F77" s="144"/>
      <c r="G77" s="143"/>
      <c r="H77" s="144"/>
      <c r="I77" s="144"/>
      <c r="J77" s="144"/>
      <c r="K77" s="144"/>
      <c r="L77" s="144"/>
      <c r="M77" s="144"/>
      <c r="N77" s="144"/>
      <c r="O77" s="145"/>
      <c r="P77" s="146"/>
    </row>
    <row r="78" spans="1:16" ht="12.75">
      <c r="A78" s="142"/>
      <c r="B78" s="143"/>
      <c r="C78" s="144"/>
      <c r="D78" s="144"/>
      <c r="E78" s="144"/>
      <c r="F78" s="144"/>
      <c r="G78" s="143"/>
      <c r="H78" s="144"/>
      <c r="I78" s="144"/>
      <c r="J78" s="144"/>
      <c r="K78" s="144"/>
      <c r="L78" s="144"/>
      <c r="M78" s="144"/>
      <c r="N78" s="144"/>
      <c r="O78" s="145"/>
      <c r="P78" s="146"/>
    </row>
    <row r="79" spans="1:16" ht="12.75">
      <c r="A79" s="142"/>
      <c r="B79" s="143"/>
      <c r="C79" s="144"/>
      <c r="D79" s="144"/>
      <c r="E79" s="144"/>
      <c r="F79" s="144"/>
      <c r="G79" s="143"/>
      <c r="H79" s="144"/>
      <c r="I79" s="144"/>
      <c r="J79" s="144"/>
      <c r="K79" s="144"/>
      <c r="L79" s="144"/>
      <c r="M79" s="144"/>
      <c r="N79" s="144"/>
      <c r="O79" s="145"/>
      <c r="P79" s="146"/>
    </row>
    <row r="80" spans="1:16" ht="12.75">
      <c r="A80" s="142"/>
      <c r="B80" s="143"/>
      <c r="C80" s="144"/>
      <c r="D80" s="144"/>
      <c r="E80" s="144"/>
      <c r="F80" s="144"/>
      <c r="G80" s="143"/>
      <c r="H80" s="144"/>
      <c r="I80" s="144"/>
      <c r="J80" s="144"/>
      <c r="K80" s="144"/>
      <c r="L80" s="144"/>
      <c r="M80" s="144"/>
      <c r="N80" s="144"/>
      <c r="O80" s="145"/>
      <c r="P80" s="146"/>
    </row>
    <row r="81" spans="1:16" ht="12.75">
      <c r="A81" s="142"/>
      <c r="B81" s="143"/>
      <c r="C81" s="144"/>
      <c r="D81" s="144"/>
      <c r="E81" s="144"/>
      <c r="F81" s="144"/>
      <c r="G81" s="143"/>
      <c r="H81" s="144"/>
      <c r="I81" s="144"/>
      <c r="J81" s="144"/>
      <c r="K81" s="144"/>
      <c r="L81" s="144"/>
      <c r="M81" s="144"/>
      <c r="N81" s="144"/>
      <c r="O81" s="145"/>
      <c r="P81" s="146"/>
    </row>
    <row r="82" spans="1:16" ht="12.75">
      <c r="A82" s="142"/>
      <c r="B82" s="143"/>
      <c r="C82" s="144"/>
      <c r="D82" s="144"/>
      <c r="E82" s="144"/>
      <c r="F82" s="144"/>
      <c r="G82" s="143"/>
      <c r="H82" s="144"/>
      <c r="I82" s="144"/>
      <c r="J82" s="144"/>
      <c r="K82" s="144"/>
      <c r="L82" s="144"/>
      <c r="M82" s="144"/>
      <c r="N82" s="144"/>
      <c r="O82" s="145"/>
      <c r="P82" s="146"/>
    </row>
    <row r="83" spans="1:16" ht="12.75">
      <c r="A83" s="142"/>
      <c r="B83" s="143"/>
      <c r="C83" s="144"/>
      <c r="D83" s="144"/>
      <c r="E83" s="144"/>
      <c r="F83" s="144"/>
      <c r="G83" s="143"/>
      <c r="H83" s="144"/>
      <c r="I83" s="144"/>
      <c r="J83" s="144"/>
      <c r="K83" s="144"/>
      <c r="L83" s="144"/>
      <c r="M83" s="144"/>
      <c r="N83" s="144"/>
      <c r="O83" s="145"/>
      <c r="P83" s="146"/>
    </row>
    <row r="84" spans="1:16" ht="12.75">
      <c r="A84" s="142"/>
      <c r="B84" s="143"/>
      <c r="C84" s="144"/>
      <c r="D84" s="144"/>
      <c r="E84" s="144"/>
      <c r="F84" s="144"/>
      <c r="G84" s="143"/>
      <c r="H84" s="144"/>
      <c r="I84" s="144"/>
      <c r="J84" s="144"/>
      <c r="K84" s="144"/>
      <c r="L84" s="144"/>
      <c r="M84" s="144"/>
      <c r="N84" s="144"/>
      <c r="O84" s="145"/>
      <c r="P84" s="146"/>
    </row>
    <row r="85" spans="1:16" ht="12.75">
      <c r="A85" s="142"/>
      <c r="B85" s="143"/>
      <c r="C85" s="144"/>
      <c r="D85" s="144"/>
      <c r="E85" s="144"/>
      <c r="F85" s="144"/>
      <c r="G85" s="143"/>
      <c r="H85" s="144"/>
      <c r="I85" s="144"/>
      <c r="J85" s="144"/>
      <c r="K85" s="144"/>
      <c r="L85" s="144"/>
      <c r="M85" s="144"/>
      <c r="N85" s="144"/>
      <c r="O85" s="145"/>
      <c r="P85" s="146"/>
    </row>
    <row r="86" spans="1:16" ht="12.75">
      <c r="A86" s="142"/>
      <c r="B86" s="143"/>
      <c r="C86" s="144"/>
      <c r="D86" s="144"/>
      <c r="E86" s="144"/>
      <c r="F86" s="144"/>
      <c r="G86" s="143"/>
      <c r="H86" s="144"/>
      <c r="I86" s="144"/>
      <c r="J86" s="144"/>
      <c r="K86" s="144"/>
      <c r="L86" s="144"/>
      <c r="M86" s="144"/>
      <c r="N86" s="144"/>
      <c r="O86" s="145"/>
      <c r="P86" s="146"/>
    </row>
    <row r="87" spans="1:16" ht="12.75">
      <c r="A87" s="142"/>
      <c r="B87" s="143"/>
      <c r="C87" s="144"/>
      <c r="D87" s="144"/>
      <c r="E87" s="144"/>
      <c r="F87" s="144"/>
      <c r="G87" s="143"/>
      <c r="H87" s="144"/>
      <c r="I87" s="144"/>
      <c r="J87" s="144"/>
      <c r="K87" s="144"/>
      <c r="L87" s="144"/>
      <c r="M87" s="144"/>
      <c r="N87" s="144"/>
      <c r="O87" s="145"/>
      <c r="P87" s="146"/>
    </row>
    <row r="88" spans="1:16" ht="12.75">
      <c r="A88" s="142"/>
      <c r="B88" s="143"/>
      <c r="C88" s="144"/>
      <c r="D88" s="144"/>
      <c r="E88" s="144"/>
      <c r="F88" s="144"/>
      <c r="G88" s="143"/>
      <c r="H88" s="144"/>
      <c r="I88" s="144"/>
      <c r="J88" s="144"/>
      <c r="K88" s="144"/>
      <c r="L88" s="144"/>
      <c r="M88" s="144"/>
      <c r="N88" s="144"/>
      <c r="O88" s="145"/>
      <c r="P88" s="146"/>
    </row>
    <row r="89" spans="1:16" ht="12.75">
      <c r="A89" s="142"/>
      <c r="B89" s="143"/>
      <c r="C89" s="144"/>
      <c r="D89" s="144"/>
      <c r="E89" s="144"/>
      <c r="F89" s="144"/>
      <c r="G89" s="143"/>
      <c r="H89" s="144"/>
      <c r="I89" s="144"/>
      <c r="J89" s="144"/>
      <c r="K89" s="144"/>
      <c r="L89" s="144"/>
      <c r="M89" s="144"/>
      <c r="N89" s="144"/>
      <c r="O89" s="145"/>
      <c r="P89" s="146"/>
    </row>
    <row r="90" spans="1:16" ht="12.75">
      <c r="A90" s="142"/>
      <c r="B90" s="143"/>
      <c r="C90" s="144"/>
      <c r="D90" s="144"/>
      <c r="E90" s="144"/>
      <c r="F90" s="144"/>
      <c r="G90" s="143"/>
      <c r="H90" s="144"/>
      <c r="I90" s="144"/>
      <c r="J90" s="144"/>
      <c r="K90" s="144"/>
      <c r="L90" s="144"/>
      <c r="M90" s="144"/>
      <c r="N90" s="144"/>
      <c r="O90" s="145"/>
      <c r="P90" s="146"/>
    </row>
    <row r="91" spans="1:16" ht="12.75">
      <c r="A91" s="142"/>
      <c r="B91" s="143"/>
      <c r="C91" s="144"/>
      <c r="D91" s="144"/>
      <c r="E91" s="144"/>
      <c r="F91" s="144"/>
      <c r="G91" s="143"/>
      <c r="H91" s="144"/>
      <c r="I91" s="144"/>
      <c r="J91" s="144"/>
      <c r="K91" s="144"/>
      <c r="L91" s="144"/>
      <c r="M91" s="144"/>
      <c r="N91" s="144"/>
      <c r="O91" s="145"/>
      <c r="P91" s="146"/>
    </row>
    <row r="92" spans="1:16" ht="12.75">
      <c r="A92" s="142"/>
      <c r="B92" s="143"/>
      <c r="C92" s="144"/>
      <c r="D92" s="144"/>
      <c r="E92" s="144"/>
      <c r="F92" s="144"/>
      <c r="G92" s="143"/>
      <c r="H92" s="144"/>
      <c r="I92" s="144"/>
      <c r="J92" s="144"/>
      <c r="K92" s="144"/>
      <c r="L92" s="144"/>
      <c r="M92" s="144"/>
      <c r="N92" s="144"/>
      <c r="O92" s="145"/>
      <c r="P92" s="146"/>
    </row>
    <row r="93" spans="1:16" ht="12.75">
      <c r="A93" s="142"/>
      <c r="B93" s="143"/>
      <c r="C93" s="144"/>
      <c r="D93" s="144"/>
      <c r="E93" s="144"/>
      <c r="F93" s="144"/>
      <c r="G93" s="143"/>
      <c r="H93" s="144"/>
      <c r="I93" s="144"/>
      <c r="J93" s="144"/>
      <c r="K93" s="144"/>
      <c r="L93" s="144"/>
      <c r="M93" s="144"/>
      <c r="N93" s="144"/>
      <c r="O93" s="145"/>
      <c r="P93" s="146"/>
    </row>
    <row r="94" spans="1:16" ht="12.75">
      <c r="A94" s="142"/>
      <c r="B94" s="143"/>
      <c r="C94" s="144"/>
      <c r="D94" s="144"/>
      <c r="E94" s="144"/>
      <c r="F94" s="144"/>
      <c r="G94" s="143"/>
      <c r="H94" s="144"/>
      <c r="I94" s="144"/>
      <c r="J94" s="144"/>
      <c r="K94" s="144"/>
      <c r="L94" s="144"/>
      <c r="M94" s="144"/>
      <c r="N94" s="144"/>
      <c r="O94" s="145"/>
      <c r="P94" s="146"/>
    </row>
    <row r="95" spans="1:16" ht="12.75">
      <c r="A95" s="142"/>
      <c r="B95" s="143"/>
      <c r="C95" s="144"/>
      <c r="D95" s="144"/>
      <c r="E95" s="144"/>
      <c r="F95" s="144"/>
      <c r="G95" s="143"/>
      <c r="H95" s="144"/>
      <c r="I95" s="144"/>
      <c r="J95" s="144"/>
      <c r="K95" s="144"/>
      <c r="L95" s="144"/>
      <c r="M95" s="144"/>
      <c r="N95" s="144"/>
      <c r="O95" s="145"/>
      <c r="P95" s="146"/>
    </row>
    <row r="96" spans="1:16" ht="12.75">
      <c r="A96" s="142"/>
      <c r="B96" s="143"/>
      <c r="C96" s="144"/>
      <c r="D96" s="144"/>
      <c r="E96" s="144"/>
      <c r="F96" s="144"/>
      <c r="G96" s="143"/>
      <c r="H96" s="144"/>
      <c r="I96" s="144"/>
      <c r="J96" s="144"/>
      <c r="K96" s="144"/>
      <c r="L96" s="144"/>
      <c r="M96" s="144"/>
      <c r="N96" s="144"/>
      <c r="O96" s="145"/>
      <c r="P96" s="146"/>
    </row>
    <row r="97" spans="1:16" ht="12.75">
      <c r="A97" s="142"/>
      <c r="B97" s="143"/>
      <c r="C97" s="144"/>
      <c r="D97" s="144"/>
      <c r="E97" s="144"/>
      <c r="F97" s="144"/>
      <c r="G97" s="143"/>
      <c r="H97" s="144"/>
      <c r="I97" s="144"/>
      <c r="J97" s="144"/>
      <c r="K97" s="144"/>
      <c r="L97" s="144"/>
      <c r="M97" s="144"/>
      <c r="N97" s="144"/>
      <c r="O97" s="145"/>
      <c r="P97" s="146"/>
    </row>
    <row r="98" spans="1:16" ht="12.75">
      <c r="A98" s="142"/>
      <c r="B98" s="143"/>
      <c r="C98" s="144"/>
      <c r="D98" s="144"/>
      <c r="E98" s="144"/>
      <c r="F98" s="144"/>
      <c r="G98" s="143"/>
      <c r="H98" s="144"/>
      <c r="I98" s="144"/>
      <c r="J98" s="144"/>
      <c r="K98" s="144"/>
      <c r="L98" s="144"/>
      <c r="M98" s="144"/>
      <c r="N98" s="144"/>
      <c r="O98" s="145"/>
      <c r="P98" s="146"/>
    </row>
    <row r="99" spans="1:16" ht="12.75">
      <c r="A99" s="142"/>
      <c r="B99" s="143"/>
      <c r="C99" s="144"/>
      <c r="D99" s="144"/>
      <c r="E99" s="144"/>
      <c r="F99" s="144"/>
      <c r="G99" s="143"/>
      <c r="H99" s="144"/>
      <c r="I99" s="144"/>
      <c r="J99" s="144"/>
      <c r="K99" s="144"/>
      <c r="L99" s="144"/>
      <c r="M99" s="144"/>
      <c r="N99" s="144"/>
      <c r="O99" s="145"/>
      <c r="P99" s="146"/>
    </row>
    <row r="100" spans="1:16" ht="12.75">
      <c r="A100" s="142"/>
      <c r="B100" s="143"/>
      <c r="C100" s="144"/>
      <c r="D100" s="144"/>
      <c r="E100" s="144"/>
      <c r="F100" s="144"/>
      <c r="G100" s="143"/>
      <c r="H100" s="144"/>
      <c r="I100" s="144"/>
      <c r="J100" s="144"/>
      <c r="K100" s="144"/>
      <c r="L100" s="144"/>
      <c r="M100" s="144"/>
      <c r="N100" s="144"/>
      <c r="O100" s="145"/>
      <c r="P100" s="146"/>
    </row>
    <row r="101" spans="1:16" ht="12.75">
      <c r="A101" s="142"/>
      <c r="B101" s="143"/>
      <c r="C101" s="144"/>
      <c r="D101" s="144"/>
      <c r="E101" s="144"/>
      <c r="F101" s="144"/>
      <c r="G101" s="143"/>
      <c r="H101" s="144"/>
      <c r="I101" s="144"/>
      <c r="J101" s="144"/>
      <c r="K101" s="144"/>
      <c r="L101" s="144"/>
      <c r="M101" s="144"/>
      <c r="N101" s="144"/>
      <c r="O101" s="145"/>
      <c r="P101" s="146"/>
    </row>
    <row r="102" spans="1:16" ht="12.75">
      <c r="A102" s="142"/>
      <c r="B102" s="143"/>
      <c r="C102" s="144"/>
      <c r="D102" s="144"/>
      <c r="E102" s="144"/>
      <c r="F102" s="144"/>
      <c r="G102" s="143"/>
      <c r="H102" s="144"/>
      <c r="I102" s="144"/>
      <c r="J102" s="144"/>
      <c r="K102" s="144"/>
      <c r="L102" s="144"/>
      <c r="M102" s="144"/>
      <c r="N102" s="144"/>
      <c r="O102" s="145"/>
      <c r="P102" s="146"/>
    </row>
    <row r="103" spans="1:16" ht="12.75">
      <c r="A103" s="142"/>
      <c r="B103" s="143"/>
      <c r="C103" s="144"/>
      <c r="D103" s="144"/>
      <c r="E103" s="144"/>
      <c r="F103" s="144"/>
      <c r="G103" s="143"/>
      <c r="H103" s="144"/>
      <c r="I103" s="144"/>
      <c r="J103" s="144"/>
      <c r="K103" s="144"/>
      <c r="L103" s="144"/>
      <c r="M103" s="144"/>
      <c r="N103" s="144"/>
      <c r="O103" s="145"/>
      <c r="P103" s="146"/>
    </row>
    <row r="104" spans="1:16" ht="12.75">
      <c r="A104" s="142"/>
      <c r="B104" s="143"/>
      <c r="C104" s="144"/>
      <c r="D104" s="144"/>
      <c r="E104" s="144"/>
      <c r="F104" s="144"/>
      <c r="G104" s="143"/>
      <c r="H104" s="144"/>
      <c r="I104" s="144"/>
      <c r="J104" s="144"/>
      <c r="K104" s="144"/>
      <c r="L104" s="144"/>
      <c r="M104" s="144"/>
      <c r="N104" s="144"/>
      <c r="O104" s="145"/>
      <c r="P104" s="146"/>
    </row>
    <row r="105" spans="1:16" ht="12.75">
      <c r="A105" s="142"/>
      <c r="B105" s="143"/>
      <c r="C105" s="144"/>
      <c r="D105" s="144"/>
      <c r="E105" s="144"/>
      <c r="F105" s="144"/>
      <c r="G105" s="143"/>
      <c r="H105" s="144"/>
      <c r="I105" s="144"/>
      <c r="J105" s="144"/>
      <c r="K105" s="144"/>
      <c r="L105" s="144"/>
      <c r="M105" s="144"/>
      <c r="N105" s="144"/>
      <c r="O105" s="145"/>
      <c r="P105" s="146"/>
    </row>
    <row r="106" spans="1:16" ht="12.75">
      <c r="A106" s="142"/>
      <c r="B106" s="143"/>
      <c r="C106" s="144"/>
      <c r="D106" s="144"/>
      <c r="E106" s="144"/>
      <c r="F106" s="144"/>
      <c r="G106" s="143"/>
      <c r="H106" s="144"/>
      <c r="I106" s="144"/>
      <c r="J106" s="144"/>
      <c r="K106" s="144"/>
      <c r="L106" s="144"/>
      <c r="M106" s="144"/>
      <c r="N106" s="144"/>
      <c r="O106" s="145"/>
      <c r="P106" s="146"/>
    </row>
    <row r="107" spans="1:16" ht="12.75">
      <c r="A107" s="142"/>
      <c r="B107" s="143"/>
      <c r="C107" s="144"/>
      <c r="D107" s="144"/>
      <c r="E107" s="144"/>
      <c r="F107" s="144"/>
      <c r="G107" s="143"/>
      <c r="H107" s="144"/>
      <c r="I107" s="144"/>
      <c r="J107" s="144"/>
      <c r="K107" s="144"/>
      <c r="L107" s="144"/>
      <c r="M107" s="144"/>
      <c r="N107" s="144"/>
      <c r="O107" s="145"/>
      <c r="P107" s="146"/>
    </row>
    <row r="108" spans="1:16" ht="12.75">
      <c r="A108" s="142"/>
      <c r="B108" s="143"/>
      <c r="C108" s="144"/>
      <c r="D108" s="144"/>
      <c r="E108" s="144"/>
      <c r="F108" s="144"/>
      <c r="G108" s="143"/>
      <c r="H108" s="144"/>
      <c r="I108" s="144"/>
      <c r="J108" s="144"/>
      <c r="K108" s="144"/>
      <c r="L108" s="144"/>
      <c r="M108" s="144"/>
      <c r="N108" s="144"/>
      <c r="O108" s="145"/>
      <c r="P108" s="146"/>
    </row>
    <row r="109" spans="1:16" ht="12.75">
      <c r="A109" s="142"/>
      <c r="B109" s="143"/>
      <c r="C109" s="144"/>
      <c r="D109" s="144"/>
      <c r="E109" s="144"/>
      <c r="F109" s="144"/>
      <c r="G109" s="143"/>
      <c r="H109" s="144"/>
      <c r="I109" s="144"/>
      <c r="J109" s="144"/>
      <c r="K109" s="144"/>
      <c r="L109" s="144"/>
      <c r="M109" s="144"/>
      <c r="N109" s="144"/>
      <c r="O109" s="145"/>
      <c r="P109" s="146"/>
    </row>
    <row r="110" spans="1:16" ht="12.75">
      <c r="A110" s="142"/>
      <c r="B110" s="143"/>
      <c r="C110" s="144"/>
      <c r="D110" s="144"/>
      <c r="E110" s="144"/>
      <c r="F110" s="144"/>
      <c r="G110" s="143"/>
      <c r="H110" s="144"/>
      <c r="I110" s="144"/>
      <c r="J110" s="144"/>
      <c r="K110" s="144"/>
      <c r="L110" s="144"/>
      <c r="M110" s="144"/>
      <c r="N110" s="144"/>
      <c r="O110" s="145"/>
      <c r="P110" s="146"/>
    </row>
    <row r="111" spans="1:16" ht="12.75">
      <c r="A111" s="142"/>
      <c r="B111" s="143"/>
      <c r="C111" s="144"/>
      <c r="D111" s="144"/>
      <c r="E111" s="144"/>
      <c r="F111" s="144"/>
      <c r="G111" s="143"/>
      <c r="H111" s="144"/>
      <c r="I111" s="144"/>
      <c r="J111" s="144"/>
      <c r="K111" s="144"/>
      <c r="L111" s="144"/>
      <c r="M111" s="144"/>
      <c r="N111" s="144"/>
      <c r="O111" s="145"/>
      <c r="P111" s="146"/>
    </row>
    <row r="112" spans="1:16" ht="12.75">
      <c r="A112" s="142"/>
      <c r="B112" s="143"/>
      <c r="C112" s="144"/>
      <c r="D112" s="144"/>
      <c r="E112" s="144"/>
      <c r="F112" s="144"/>
      <c r="G112" s="143"/>
      <c r="H112" s="144"/>
      <c r="I112" s="144"/>
      <c r="J112" s="144"/>
      <c r="K112" s="144"/>
      <c r="L112" s="144"/>
      <c r="M112" s="144"/>
      <c r="N112" s="144"/>
      <c r="O112" s="145"/>
      <c r="P112" s="146"/>
    </row>
    <row r="113" spans="1:16" ht="12.75">
      <c r="A113" s="142"/>
      <c r="B113" s="143"/>
      <c r="C113" s="144"/>
      <c r="D113" s="144"/>
      <c r="E113" s="144"/>
      <c r="F113" s="144"/>
      <c r="G113" s="143"/>
      <c r="H113" s="144"/>
      <c r="I113" s="144"/>
      <c r="J113" s="144"/>
      <c r="K113" s="144"/>
      <c r="L113" s="144"/>
      <c r="M113" s="144"/>
      <c r="N113" s="144"/>
      <c r="O113" s="145"/>
      <c r="P113" s="146"/>
    </row>
    <row r="114" spans="1:16" ht="12.75">
      <c r="A114" s="142"/>
      <c r="B114" s="143"/>
      <c r="C114" s="144"/>
      <c r="D114" s="144"/>
      <c r="E114" s="144"/>
      <c r="F114" s="144"/>
      <c r="G114" s="143"/>
      <c r="H114" s="144"/>
      <c r="I114" s="144"/>
      <c r="J114" s="144"/>
      <c r="K114" s="144"/>
      <c r="L114" s="144"/>
      <c r="M114" s="144"/>
      <c r="N114" s="144"/>
      <c r="O114" s="145"/>
      <c r="P114" s="146"/>
    </row>
    <row r="115" spans="1:16" ht="12.75">
      <c r="A115" s="142"/>
      <c r="B115" s="143"/>
      <c r="C115" s="144"/>
      <c r="D115" s="144"/>
      <c r="E115" s="144"/>
      <c r="F115" s="144"/>
      <c r="G115" s="143"/>
      <c r="H115" s="144"/>
      <c r="I115" s="144"/>
      <c r="J115" s="144"/>
      <c r="K115" s="144"/>
      <c r="L115" s="144"/>
      <c r="M115" s="144"/>
      <c r="N115" s="144"/>
      <c r="O115" s="145"/>
      <c r="P115" s="146"/>
    </row>
    <row r="116" spans="1:16" ht="12.75">
      <c r="A116" s="142"/>
      <c r="B116" s="143"/>
      <c r="C116" s="144"/>
      <c r="D116" s="144"/>
      <c r="E116" s="144"/>
      <c r="F116" s="144"/>
      <c r="G116" s="143"/>
      <c r="H116" s="144"/>
      <c r="I116" s="144"/>
      <c r="J116" s="144"/>
      <c r="K116" s="144"/>
      <c r="L116" s="144"/>
      <c r="M116" s="144"/>
      <c r="N116" s="144"/>
      <c r="O116" s="145"/>
      <c r="P116" s="146"/>
    </row>
    <row r="117" spans="1:16" ht="12.75">
      <c r="A117" s="142"/>
      <c r="B117" s="143"/>
      <c r="C117" s="144"/>
      <c r="D117" s="144"/>
      <c r="E117" s="144"/>
      <c r="F117" s="144"/>
      <c r="G117" s="143"/>
      <c r="H117" s="144"/>
      <c r="I117" s="144"/>
      <c r="J117" s="144"/>
      <c r="K117" s="144"/>
      <c r="L117" s="144"/>
      <c r="M117" s="144"/>
      <c r="N117" s="144"/>
      <c r="O117" s="145"/>
      <c r="P117" s="146"/>
    </row>
    <row r="118" spans="1:16" ht="12.75">
      <c r="A118" s="142"/>
      <c r="B118" s="143"/>
      <c r="C118" s="144"/>
      <c r="D118" s="144"/>
      <c r="E118" s="144"/>
      <c r="F118" s="144"/>
      <c r="G118" s="143"/>
      <c r="H118" s="144"/>
      <c r="I118" s="144"/>
      <c r="J118" s="144"/>
      <c r="K118" s="144"/>
      <c r="L118" s="144"/>
      <c r="M118" s="144"/>
      <c r="N118" s="144"/>
      <c r="O118" s="145"/>
      <c r="P118" s="146"/>
    </row>
    <row r="119" spans="1:16" ht="12.75">
      <c r="A119" s="142"/>
      <c r="B119" s="143"/>
      <c r="C119" s="144"/>
      <c r="D119" s="144"/>
      <c r="E119" s="144"/>
      <c r="F119" s="144"/>
      <c r="G119" s="143"/>
      <c r="H119" s="144"/>
      <c r="I119" s="144"/>
      <c r="J119" s="144"/>
      <c r="K119" s="144"/>
      <c r="L119" s="144"/>
      <c r="M119" s="144"/>
      <c r="N119" s="144"/>
      <c r="O119" s="145"/>
      <c r="P119" s="146"/>
    </row>
    <row r="120" spans="1:16" ht="12.75">
      <c r="A120" s="142"/>
      <c r="B120" s="143"/>
      <c r="C120" s="144"/>
      <c r="D120" s="144"/>
      <c r="E120" s="144"/>
      <c r="F120" s="144"/>
      <c r="G120" s="143"/>
      <c r="H120" s="144"/>
      <c r="I120" s="144"/>
      <c r="J120" s="144"/>
      <c r="K120" s="144"/>
      <c r="L120" s="144"/>
      <c r="M120" s="144"/>
      <c r="N120" s="144"/>
      <c r="O120" s="145"/>
      <c r="P120" s="146"/>
    </row>
    <row r="121" spans="1:16" ht="12.75">
      <c r="A121" s="142"/>
      <c r="B121" s="143"/>
      <c r="C121" s="144"/>
      <c r="D121" s="144"/>
      <c r="E121" s="144"/>
      <c r="F121" s="144"/>
      <c r="G121" s="143"/>
      <c r="H121" s="144"/>
      <c r="I121" s="144"/>
      <c r="J121" s="144"/>
      <c r="K121" s="144"/>
      <c r="L121" s="144"/>
      <c r="M121" s="144"/>
      <c r="N121" s="144"/>
      <c r="O121" s="145"/>
      <c r="P121" s="146"/>
    </row>
    <row r="122" spans="1:16" ht="12.75">
      <c r="A122" s="142"/>
      <c r="B122" s="143"/>
      <c r="C122" s="144"/>
      <c r="D122" s="144"/>
      <c r="E122" s="144"/>
      <c r="F122" s="144"/>
      <c r="G122" s="143"/>
      <c r="H122" s="144"/>
      <c r="I122" s="144"/>
      <c r="J122" s="144"/>
      <c r="K122" s="144"/>
      <c r="L122" s="144"/>
      <c r="M122" s="144"/>
      <c r="N122" s="144"/>
      <c r="O122" s="145"/>
      <c r="P122" s="146"/>
    </row>
    <row r="123" spans="1:16" ht="12.75">
      <c r="A123" s="142"/>
      <c r="B123" s="143"/>
      <c r="C123" s="144"/>
      <c r="D123" s="144"/>
      <c r="E123" s="144"/>
      <c r="F123" s="144"/>
      <c r="G123" s="143"/>
      <c r="H123" s="144"/>
      <c r="I123" s="144"/>
      <c r="J123" s="144"/>
      <c r="K123" s="144"/>
      <c r="L123" s="144"/>
      <c r="M123" s="144"/>
      <c r="N123" s="144"/>
      <c r="O123" s="145"/>
      <c r="P123" s="146"/>
    </row>
    <row r="124" spans="1:16" ht="12.75">
      <c r="A124" s="142"/>
      <c r="B124" s="143"/>
      <c r="C124" s="144"/>
      <c r="D124" s="144"/>
      <c r="E124" s="144"/>
      <c r="F124" s="144"/>
      <c r="G124" s="143"/>
      <c r="H124" s="144"/>
      <c r="I124" s="144"/>
      <c r="J124" s="144"/>
      <c r="K124" s="144"/>
      <c r="L124" s="144"/>
      <c r="M124" s="144"/>
      <c r="N124" s="144"/>
      <c r="O124" s="145"/>
      <c r="P124" s="146"/>
    </row>
    <row r="125" spans="1:16" ht="12.75">
      <c r="A125" s="142"/>
      <c r="B125" s="143"/>
      <c r="C125" s="144"/>
      <c r="D125" s="144"/>
      <c r="E125" s="144"/>
      <c r="F125" s="144"/>
      <c r="G125" s="143"/>
      <c r="H125" s="144"/>
      <c r="I125" s="144"/>
      <c r="J125" s="144"/>
      <c r="K125" s="144"/>
      <c r="L125" s="144"/>
      <c r="M125" s="144"/>
      <c r="N125" s="144"/>
      <c r="O125" s="145"/>
      <c r="P125" s="146"/>
    </row>
    <row r="126" spans="1:16" ht="12.75">
      <c r="A126" s="142"/>
      <c r="B126" s="143"/>
      <c r="C126" s="144"/>
      <c r="D126" s="144"/>
      <c r="E126" s="144"/>
      <c r="F126" s="144"/>
      <c r="G126" s="143"/>
      <c r="H126" s="144"/>
      <c r="I126" s="144"/>
      <c r="J126" s="144"/>
      <c r="K126" s="144"/>
      <c r="L126" s="144"/>
      <c r="M126" s="144"/>
      <c r="N126" s="144"/>
      <c r="O126" s="145"/>
      <c r="P126" s="146"/>
    </row>
    <row r="127" spans="1:16" ht="12.75">
      <c r="A127" s="142"/>
      <c r="B127" s="143"/>
      <c r="C127" s="144"/>
      <c r="D127" s="144"/>
      <c r="E127" s="144"/>
      <c r="F127" s="144"/>
      <c r="G127" s="143"/>
      <c r="H127" s="144"/>
      <c r="I127" s="144"/>
      <c r="J127" s="144"/>
      <c r="K127" s="144"/>
      <c r="L127" s="144"/>
      <c r="M127" s="144"/>
      <c r="N127" s="144"/>
      <c r="O127" s="145"/>
      <c r="P127" s="146"/>
    </row>
    <row r="128" spans="1:16" ht="12.75">
      <c r="A128" s="142"/>
      <c r="B128" s="143"/>
      <c r="C128" s="144"/>
      <c r="D128" s="144"/>
      <c r="E128" s="144"/>
      <c r="F128" s="144"/>
      <c r="G128" s="143"/>
      <c r="H128" s="144"/>
      <c r="I128" s="144"/>
      <c r="J128" s="144"/>
      <c r="K128" s="144"/>
      <c r="L128" s="144"/>
      <c r="M128" s="144"/>
      <c r="N128" s="144"/>
      <c r="O128" s="145"/>
      <c r="P128" s="146"/>
    </row>
    <row r="129" spans="1:16" ht="12.75">
      <c r="A129" s="142"/>
      <c r="B129" s="143"/>
      <c r="C129" s="144"/>
      <c r="D129" s="144"/>
      <c r="E129" s="144"/>
      <c r="F129" s="144"/>
      <c r="G129" s="143"/>
      <c r="H129" s="144"/>
      <c r="I129" s="144"/>
      <c r="J129" s="144"/>
      <c r="K129" s="144"/>
      <c r="L129" s="144"/>
      <c r="M129" s="144"/>
      <c r="N129" s="144"/>
      <c r="O129" s="145"/>
      <c r="P129" s="146"/>
    </row>
    <row r="130" spans="1:16" ht="12.75">
      <c r="A130" s="142"/>
      <c r="B130" s="143"/>
      <c r="C130" s="144"/>
      <c r="D130" s="144"/>
      <c r="E130" s="144"/>
      <c r="F130" s="144"/>
      <c r="G130" s="143"/>
      <c r="H130" s="144"/>
      <c r="I130" s="144"/>
      <c r="J130" s="144"/>
      <c r="K130" s="144"/>
      <c r="L130" s="144"/>
      <c r="M130" s="144"/>
      <c r="N130" s="144"/>
      <c r="O130" s="145"/>
      <c r="P130" s="146"/>
    </row>
    <row r="131" spans="1:16" ht="12.75">
      <c r="A131" s="142"/>
      <c r="B131" s="143"/>
      <c r="C131" s="144"/>
      <c r="D131" s="144"/>
      <c r="E131" s="144"/>
      <c r="F131" s="144"/>
      <c r="G131" s="143"/>
      <c r="H131" s="144"/>
      <c r="I131" s="144"/>
      <c r="J131" s="144"/>
      <c r="K131" s="144"/>
      <c r="L131" s="144"/>
      <c r="M131" s="144"/>
      <c r="N131" s="144"/>
      <c r="O131" s="145"/>
      <c r="P131" s="146"/>
    </row>
    <row r="132" spans="1:16" ht="12.75">
      <c r="A132" s="142"/>
      <c r="B132" s="143"/>
      <c r="C132" s="144"/>
      <c r="D132" s="144"/>
      <c r="E132" s="144"/>
      <c r="F132" s="144"/>
      <c r="G132" s="143"/>
      <c r="H132" s="144"/>
      <c r="I132" s="144"/>
      <c r="J132" s="144"/>
      <c r="K132" s="144"/>
      <c r="L132" s="144"/>
      <c r="M132" s="144"/>
      <c r="N132" s="144"/>
      <c r="O132" s="145"/>
      <c r="P132" s="146"/>
    </row>
    <row r="133" spans="1:16" ht="12.75">
      <c r="A133" s="142"/>
      <c r="B133" s="143"/>
      <c r="C133" s="144"/>
      <c r="D133" s="144"/>
      <c r="E133" s="144"/>
      <c r="F133" s="144"/>
      <c r="G133" s="143"/>
      <c r="H133" s="144"/>
      <c r="I133" s="144"/>
      <c r="J133" s="144"/>
      <c r="K133" s="144"/>
      <c r="L133" s="144"/>
      <c r="M133" s="144"/>
      <c r="N133" s="144"/>
      <c r="O133" s="145"/>
      <c r="P133" s="146"/>
    </row>
    <row r="134" spans="1:16" ht="12.75">
      <c r="A134" s="142"/>
      <c r="B134" s="143"/>
      <c r="C134" s="144"/>
      <c r="D134" s="144"/>
      <c r="E134" s="144"/>
      <c r="F134" s="144"/>
      <c r="G134" s="143"/>
      <c r="H134" s="144"/>
      <c r="I134" s="144"/>
      <c r="J134" s="144"/>
      <c r="K134" s="144"/>
      <c r="L134" s="144"/>
      <c r="M134" s="144"/>
      <c r="N134" s="144"/>
      <c r="O134" s="145"/>
      <c r="P134" s="146"/>
    </row>
    <row r="135" spans="1:16" ht="12.75">
      <c r="A135" s="142"/>
      <c r="B135" s="143"/>
      <c r="C135" s="144"/>
      <c r="D135" s="144"/>
      <c r="E135" s="144"/>
      <c r="F135" s="144"/>
      <c r="G135" s="143"/>
      <c r="H135" s="144"/>
      <c r="I135" s="144"/>
      <c r="J135" s="144"/>
      <c r="K135" s="144"/>
      <c r="L135" s="144"/>
      <c r="M135" s="144"/>
      <c r="N135" s="144"/>
      <c r="O135" s="145"/>
      <c r="P135" s="146"/>
    </row>
    <row r="136" spans="1:16" ht="12.75">
      <c r="A136" s="142"/>
      <c r="B136" s="143"/>
      <c r="C136" s="144"/>
      <c r="D136" s="144"/>
      <c r="E136" s="144"/>
      <c r="F136" s="144"/>
      <c r="G136" s="143"/>
      <c r="H136" s="144"/>
      <c r="I136" s="144"/>
      <c r="J136" s="144"/>
      <c r="K136" s="144"/>
      <c r="L136" s="144"/>
      <c r="M136" s="144"/>
      <c r="N136" s="144"/>
      <c r="O136" s="145"/>
      <c r="P136" s="146"/>
    </row>
    <row r="137" spans="1:16" ht="12.75">
      <c r="A137" s="142"/>
      <c r="B137" s="143"/>
      <c r="C137" s="144"/>
      <c r="D137" s="144"/>
      <c r="E137" s="144"/>
      <c r="F137" s="144"/>
      <c r="G137" s="143"/>
      <c r="H137" s="144"/>
      <c r="I137" s="144"/>
      <c r="J137" s="144"/>
      <c r="K137" s="144"/>
      <c r="L137" s="144"/>
      <c r="M137" s="144"/>
      <c r="N137" s="144"/>
      <c r="O137" s="145"/>
      <c r="P137" s="146"/>
    </row>
    <row r="138" spans="1:16" ht="12.75">
      <c r="A138" s="142"/>
      <c r="B138" s="143"/>
      <c r="C138" s="144"/>
      <c r="D138" s="144"/>
      <c r="E138" s="144"/>
      <c r="F138" s="144"/>
      <c r="G138" s="143"/>
      <c r="H138" s="144"/>
      <c r="I138" s="144"/>
      <c r="J138" s="144"/>
      <c r="K138" s="144"/>
      <c r="L138" s="144"/>
      <c r="M138" s="144"/>
      <c r="N138" s="144"/>
      <c r="O138" s="145"/>
      <c r="P138" s="146"/>
    </row>
    <row r="139" spans="1:16" ht="12.75">
      <c r="A139" s="142"/>
      <c r="B139" s="143"/>
      <c r="C139" s="144"/>
      <c r="D139" s="144"/>
      <c r="E139" s="144"/>
      <c r="F139" s="144"/>
      <c r="G139" s="143"/>
      <c r="H139" s="144"/>
      <c r="I139" s="144"/>
      <c r="J139" s="144"/>
      <c r="K139" s="144"/>
      <c r="L139" s="144"/>
      <c r="M139" s="144"/>
      <c r="N139" s="144"/>
      <c r="O139" s="145"/>
      <c r="P139" s="146"/>
    </row>
    <row r="140" spans="1:16" ht="12.75">
      <c r="A140" s="142"/>
      <c r="B140" s="143"/>
      <c r="C140" s="144"/>
      <c r="D140" s="144"/>
      <c r="E140" s="144"/>
      <c r="F140" s="144"/>
      <c r="G140" s="143"/>
      <c r="H140" s="144"/>
      <c r="I140" s="144"/>
      <c r="J140" s="144"/>
      <c r="K140" s="144"/>
      <c r="L140" s="144"/>
      <c r="M140" s="144"/>
      <c r="N140" s="144"/>
      <c r="O140" s="145"/>
      <c r="P140" s="146"/>
    </row>
    <row r="141" spans="1:16" ht="12.75">
      <c r="A141" s="142"/>
      <c r="B141" s="143"/>
      <c r="C141" s="144"/>
      <c r="D141" s="144"/>
      <c r="E141" s="144"/>
      <c r="F141" s="144"/>
      <c r="G141" s="143"/>
      <c r="H141" s="144"/>
      <c r="I141" s="144"/>
      <c r="J141" s="144"/>
      <c r="K141" s="144"/>
      <c r="L141" s="144"/>
      <c r="M141" s="144"/>
      <c r="N141" s="144"/>
      <c r="O141" s="145"/>
      <c r="P141" s="146"/>
    </row>
    <row r="142" spans="1:16" ht="12.75">
      <c r="A142" s="142"/>
      <c r="B142" s="143"/>
      <c r="C142" s="144"/>
      <c r="D142" s="144"/>
      <c r="E142" s="144"/>
      <c r="F142" s="144"/>
      <c r="G142" s="143"/>
      <c r="H142" s="144"/>
      <c r="I142" s="144"/>
      <c r="J142" s="144"/>
      <c r="K142" s="144"/>
      <c r="L142" s="144"/>
      <c r="M142" s="144"/>
      <c r="N142" s="144"/>
      <c r="O142" s="145"/>
      <c r="P142" s="146"/>
    </row>
    <row r="143" spans="1:16" ht="12.75">
      <c r="A143" s="142"/>
      <c r="B143" s="143"/>
      <c r="C143" s="144"/>
      <c r="D143" s="144"/>
      <c r="E143" s="144"/>
      <c r="F143" s="144"/>
      <c r="G143" s="143"/>
      <c r="H143" s="144"/>
      <c r="I143" s="144"/>
      <c r="J143" s="144"/>
      <c r="K143" s="144"/>
      <c r="L143" s="144"/>
      <c r="M143" s="144"/>
      <c r="N143" s="144"/>
      <c r="O143" s="145"/>
      <c r="P143" s="146"/>
    </row>
    <row r="144" spans="1:16" ht="12.75">
      <c r="A144" s="142"/>
      <c r="B144" s="143"/>
      <c r="C144" s="144"/>
      <c r="D144" s="144"/>
      <c r="E144" s="144"/>
      <c r="F144" s="144"/>
      <c r="G144" s="143"/>
      <c r="H144" s="144"/>
      <c r="I144" s="144"/>
      <c r="J144" s="144"/>
      <c r="K144" s="144"/>
      <c r="L144" s="144"/>
      <c r="M144" s="144"/>
      <c r="N144" s="144"/>
      <c r="O144" s="145"/>
      <c r="P144" s="146"/>
    </row>
    <row r="145" spans="1:16" ht="12.75">
      <c r="A145" s="142"/>
      <c r="B145" s="143"/>
      <c r="C145" s="144"/>
      <c r="D145" s="144"/>
      <c r="E145" s="144"/>
      <c r="F145" s="144"/>
      <c r="G145" s="143"/>
      <c r="H145" s="144"/>
      <c r="I145" s="144"/>
      <c r="J145" s="144"/>
      <c r="K145" s="144"/>
      <c r="L145" s="144"/>
      <c r="M145" s="144"/>
      <c r="N145" s="144"/>
      <c r="O145" s="145"/>
      <c r="P145" s="146"/>
    </row>
    <row r="146" spans="1:16" ht="12.75">
      <c r="A146" s="142"/>
      <c r="B146" s="143"/>
      <c r="C146" s="144"/>
      <c r="D146" s="144"/>
      <c r="E146" s="144"/>
      <c r="F146" s="144"/>
      <c r="G146" s="143"/>
      <c r="H146" s="144"/>
      <c r="I146" s="144"/>
      <c r="J146" s="144"/>
      <c r="K146" s="144"/>
      <c r="L146" s="144"/>
      <c r="M146" s="144"/>
      <c r="N146" s="144"/>
      <c r="O146" s="145"/>
      <c r="P146" s="146"/>
    </row>
    <row r="147" spans="1:16" ht="12.75">
      <c r="A147" s="142"/>
      <c r="B147" s="143"/>
      <c r="C147" s="144"/>
      <c r="D147" s="144"/>
      <c r="E147" s="144"/>
      <c r="F147" s="144"/>
      <c r="G147" s="143"/>
      <c r="H147" s="144"/>
      <c r="I147" s="144"/>
      <c r="J147" s="144"/>
      <c r="K147" s="144"/>
      <c r="L147" s="144"/>
      <c r="M147" s="144"/>
      <c r="N147" s="144"/>
      <c r="O147" s="145"/>
      <c r="P147" s="146"/>
    </row>
    <row r="148" spans="1:16" ht="12.75">
      <c r="A148" s="142"/>
      <c r="B148" s="143"/>
      <c r="C148" s="144"/>
      <c r="D148" s="144"/>
      <c r="E148" s="144"/>
      <c r="F148" s="144"/>
      <c r="G148" s="143"/>
      <c r="H148" s="144"/>
      <c r="I148" s="144"/>
      <c r="J148" s="144"/>
      <c r="K148" s="144"/>
      <c r="L148" s="144"/>
      <c r="M148" s="144"/>
      <c r="N148" s="144"/>
      <c r="O148" s="145"/>
      <c r="P148" s="146"/>
    </row>
    <row r="149" spans="1:16" ht="12.75">
      <c r="A149" s="142"/>
      <c r="B149" s="143"/>
      <c r="C149" s="144"/>
      <c r="D149" s="144"/>
      <c r="E149" s="144"/>
      <c r="F149" s="144"/>
      <c r="G149" s="143"/>
      <c r="H149" s="144"/>
      <c r="I149" s="144"/>
      <c r="J149" s="144"/>
      <c r="K149" s="144"/>
      <c r="L149" s="144"/>
      <c r="M149" s="144"/>
      <c r="N149" s="144"/>
      <c r="O149" s="145"/>
      <c r="P149" s="146"/>
    </row>
    <row r="150" spans="1:16" ht="12.75">
      <c r="A150" s="142"/>
      <c r="B150" s="143"/>
      <c r="C150" s="144"/>
      <c r="D150" s="144"/>
      <c r="E150" s="144"/>
      <c r="F150" s="144"/>
      <c r="G150" s="143"/>
      <c r="H150" s="144"/>
      <c r="I150" s="144"/>
      <c r="J150" s="144"/>
      <c r="K150" s="144"/>
      <c r="L150" s="144"/>
      <c r="M150" s="144"/>
      <c r="N150" s="144"/>
      <c r="O150" s="145"/>
      <c r="P150" s="146"/>
    </row>
    <row r="151" spans="1:16" ht="12.75">
      <c r="A151" s="142"/>
      <c r="B151" s="143"/>
      <c r="C151" s="144"/>
      <c r="D151" s="144"/>
      <c r="E151" s="144"/>
      <c r="F151" s="144"/>
      <c r="G151" s="143"/>
      <c r="H151" s="144"/>
      <c r="I151" s="144"/>
      <c r="J151" s="144"/>
      <c r="K151" s="144"/>
      <c r="L151" s="144"/>
      <c r="M151" s="144"/>
      <c r="N151" s="144"/>
      <c r="O151" s="145"/>
      <c r="P151" s="146"/>
    </row>
    <row r="152" spans="1:16" ht="12.75">
      <c r="A152" s="142"/>
      <c r="B152" s="143"/>
      <c r="C152" s="144"/>
      <c r="D152" s="144"/>
      <c r="E152" s="144"/>
      <c r="F152" s="144"/>
      <c r="G152" s="143"/>
      <c r="H152" s="144"/>
      <c r="I152" s="144"/>
      <c r="J152" s="144"/>
      <c r="K152" s="144"/>
      <c r="L152" s="144"/>
      <c r="M152" s="144"/>
      <c r="N152" s="144"/>
      <c r="O152" s="145"/>
      <c r="P152" s="146"/>
    </row>
    <row r="153" spans="1:16" ht="12.75">
      <c r="A153" s="142"/>
      <c r="B153" s="143"/>
      <c r="C153" s="144"/>
      <c r="D153" s="144"/>
      <c r="E153" s="144"/>
      <c r="F153" s="144"/>
      <c r="G153" s="143"/>
      <c r="H153" s="144"/>
      <c r="I153" s="144"/>
      <c r="J153" s="144"/>
      <c r="K153" s="144"/>
      <c r="L153" s="144"/>
      <c r="M153" s="144"/>
      <c r="N153" s="144"/>
      <c r="O153" s="145"/>
      <c r="P153" s="146"/>
    </row>
    <row r="154" spans="1:16" ht="12.75">
      <c r="A154" s="142"/>
      <c r="B154" s="143"/>
      <c r="C154" s="144"/>
      <c r="D154" s="144"/>
      <c r="E154" s="144"/>
      <c r="F154" s="144"/>
      <c r="G154" s="143"/>
      <c r="H154" s="144"/>
      <c r="I154" s="144"/>
      <c r="J154" s="144"/>
      <c r="K154" s="144"/>
      <c r="L154" s="144"/>
      <c r="M154" s="144"/>
      <c r="N154" s="144"/>
      <c r="O154" s="145"/>
      <c r="P154" s="146"/>
    </row>
    <row r="155" spans="1:16" ht="12.75">
      <c r="A155" s="142"/>
      <c r="B155" s="143"/>
      <c r="C155" s="144"/>
      <c r="D155" s="144"/>
      <c r="E155" s="144"/>
      <c r="F155" s="144"/>
      <c r="G155" s="143"/>
      <c r="H155" s="144"/>
      <c r="I155" s="144"/>
      <c r="J155" s="144"/>
      <c r="K155" s="144"/>
      <c r="L155" s="144"/>
      <c r="M155" s="144"/>
      <c r="N155" s="144"/>
      <c r="O155" s="145"/>
      <c r="P155" s="146"/>
    </row>
    <row r="156" spans="1:16" ht="12.75">
      <c r="A156" s="142"/>
      <c r="B156" s="143"/>
      <c r="C156" s="144"/>
      <c r="D156" s="144"/>
      <c r="E156" s="144"/>
      <c r="F156" s="144"/>
      <c r="G156" s="143"/>
      <c r="H156" s="144"/>
      <c r="I156" s="144"/>
      <c r="J156" s="144"/>
      <c r="K156" s="144"/>
      <c r="L156" s="144"/>
      <c r="M156" s="144"/>
      <c r="N156" s="144"/>
      <c r="O156" s="145"/>
      <c r="P156" s="146"/>
    </row>
    <row r="157" spans="1:16" ht="12.75">
      <c r="A157" s="142"/>
      <c r="B157" s="143"/>
      <c r="C157" s="144"/>
      <c r="D157" s="144"/>
      <c r="E157" s="144"/>
      <c r="F157" s="144"/>
      <c r="G157" s="143"/>
      <c r="H157" s="144"/>
      <c r="I157" s="144"/>
      <c r="J157" s="144"/>
      <c r="K157" s="144"/>
      <c r="L157" s="144"/>
      <c r="M157" s="144"/>
      <c r="N157" s="144"/>
      <c r="O157" s="145"/>
      <c r="P157" s="146"/>
    </row>
    <row r="158" spans="1:16" ht="12.75">
      <c r="A158" s="142"/>
      <c r="B158" s="143"/>
      <c r="C158" s="144"/>
      <c r="D158" s="144"/>
      <c r="E158" s="144"/>
      <c r="F158" s="144"/>
      <c r="G158" s="143"/>
      <c r="H158" s="144"/>
      <c r="I158" s="144"/>
      <c r="J158" s="144"/>
      <c r="K158" s="144"/>
      <c r="L158" s="144"/>
      <c r="M158" s="144"/>
      <c r="N158" s="144"/>
      <c r="O158" s="145"/>
      <c r="P158" s="146"/>
    </row>
    <row r="159" spans="1:16" ht="12.75">
      <c r="A159" s="142"/>
      <c r="B159" s="143"/>
      <c r="C159" s="144"/>
      <c r="D159" s="144"/>
      <c r="E159" s="144"/>
      <c r="F159" s="144"/>
      <c r="G159" s="143"/>
      <c r="H159" s="144"/>
      <c r="I159" s="144"/>
      <c r="J159" s="144"/>
      <c r="K159" s="144"/>
      <c r="L159" s="144"/>
      <c r="M159" s="144"/>
      <c r="N159" s="144"/>
      <c r="O159" s="145"/>
      <c r="P159" s="146"/>
    </row>
    <row r="160" spans="1:16" ht="12.75">
      <c r="A160" s="142"/>
      <c r="B160" s="143"/>
      <c r="C160" s="144"/>
      <c r="D160" s="144"/>
      <c r="E160" s="144"/>
      <c r="F160" s="144"/>
      <c r="G160" s="143"/>
      <c r="H160" s="144"/>
      <c r="I160" s="144"/>
      <c r="J160" s="144"/>
      <c r="K160" s="144"/>
      <c r="L160" s="144"/>
      <c r="M160" s="144"/>
      <c r="N160" s="144"/>
      <c r="O160" s="145"/>
      <c r="P160" s="146"/>
    </row>
    <row r="161" spans="1:16" ht="12.75">
      <c r="A161" s="142"/>
      <c r="B161" s="143"/>
      <c r="C161" s="144"/>
      <c r="D161" s="144"/>
      <c r="E161" s="144"/>
      <c r="F161" s="144"/>
      <c r="G161" s="143"/>
      <c r="H161" s="144"/>
      <c r="I161" s="144"/>
      <c r="J161" s="144"/>
      <c r="K161" s="144"/>
      <c r="L161" s="144"/>
      <c r="M161" s="144"/>
      <c r="N161" s="144"/>
      <c r="O161" s="145"/>
      <c r="P161" s="146"/>
    </row>
    <row r="162" spans="1:16" ht="12.75">
      <c r="A162" s="142"/>
      <c r="B162" s="143"/>
      <c r="C162" s="144"/>
      <c r="D162" s="144"/>
      <c r="E162" s="144"/>
      <c r="F162" s="144"/>
      <c r="G162" s="143"/>
      <c r="H162" s="144"/>
      <c r="I162" s="144"/>
      <c r="J162" s="144"/>
      <c r="K162" s="144"/>
      <c r="L162" s="144"/>
      <c r="M162" s="144"/>
      <c r="N162" s="144"/>
      <c r="O162" s="145"/>
      <c r="P162" s="146"/>
    </row>
    <row r="163" spans="1:16" ht="12.75">
      <c r="A163" s="142"/>
      <c r="B163" s="143"/>
      <c r="C163" s="144"/>
      <c r="D163" s="144"/>
      <c r="E163" s="144"/>
      <c r="F163" s="144"/>
      <c r="G163" s="143"/>
      <c r="H163" s="144"/>
      <c r="I163" s="144"/>
      <c r="J163" s="144"/>
      <c r="K163" s="144"/>
      <c r="L163" s="144"/>
      <c r="M163" s="144"/>
      <c r="N163" s="144"/>
      <c r="O163" s="145"/>
      <c r="P163" s="146"/>
    </row>
    <row r="164" spans="1:16" ht="12.75">
      <c r="A164" s="142"/>
      <c r="B164" s="143"/>
      <c r="C164" s="144"/>
      <c r="D164" s="144"/>
      <c r="E164" s="144"/>
      <c r="F164" s="144"/>
      <c r="G164" s="143"/>
      <c r="H164" s="144"/>
      <c r="I164" s="144"/>
      <c r="J164" s="144"/>
      <c r="K164" s="144"/>
      <c r="L164" s="144"/>
      <c r="M164" s="144"/>
      <c r="N164" s="144"/>
      <c r="O164" s="145"/>
      <c r="P164" s="146"/>
    </row>
    <row r="165" spans="1:16" ht="12.75">
      <c r="A165" s="142"/>
      <c r="B165" s="143"/>
      <c r="C165" s="144"/>
      <c r="D165" s="144"/>
      <c r="E165" s="144"/>
      <c r="F165" s="144"/>
      <c r="G165" s="143"/>
      <c r="H165" s="144"/>
      <c r="I165" s="144"/>
      <c r="J165" s="144"/>
      <c r="K165" s="144"/>
      <c r="L165" s="144"/>
      <c r="M165" s="144"/>
      <c r="N165" s="144"/>
      <c r="O165" s="145"/>
      <c r="P165" s="146"/>
    </row>
    <row r="166" spans="1:16" ht="12.75">
      <c r="A166" s="142"/>
      <c r="B166" s="143"/>
      <c r="C166" s="144"/>
      <c r="D166" s="144"/>
      <c r="E166" s="144"/>
      <c r="F166" s="144"/>
      <c r="G166" s="143"/>
      <c r="H166" s="144"/>
      <c r="I166" s="144"/>
      <c r="J166" s="144"/>
      <c r="K166" s="144"/>
      <c r="L166" s="144"/>
      <c r="M166" s="144"/>
      <c r="N166" s="144"/>
      <c r="O166" s="145"/>
      <c r="P166" s="146"/>
    </row>
    <row r="167" spans="1:16" ht="12.75">
      <c r="A167" s="142"/>
      <c r="B167" s="143"/>
      <c r="C167" s="144"/>
      <c r="D167" s="144"/>
      <c r="E167" s="144"/>
      <c r="F167" s="144"/>
      <c r="G167" s="143"/>
      <c r="H167" s="144"/>
      <c r="I167" s="144"/>
      <c r="J167" s="144"/>
      <c r="K167" s="144"/>
      <c r="L167" s="144"/>
      <c r="M167" s="144"/>
      <c r="N167" s="144"/>
      <c r="O167" s="145"/>
      <c r="P167" s="146"/>
    </row>
    <row r="168" spans="1:16" ht="12.75">
      <c r="A168" s="142"/>
      <c r="B168" s="143"/>
      <c r="C168" s="144"/>
      <c r="D168" s="144"/>
      <c r="E168" s="144"/>
      <c r="F168" s="144"/>
      <c r="G168" s="143"/>
      <c r="H168" s="144"/>
      <c r="I168" s="144"/>
      <c r="J168" s="144"/>
      <c r="K168" s="144"/>
      <c r="L168" s="144"/>
      <c r="M168" s="144"/>
      <c r="N168" s="144"/>
      <c r="O168" s="145"/>
      <c r="P168" s="146"/>
    </row>
    <row r="169" spans="1:16" ht="12.75">
      <c r="A169" s="142"/>
      <c r="B169" s="143"/>
      <c r="C169" s="144"/>
      <c r="D169" s="144"/>
      <c r="E169" s="144"/>
      <c r="F169" s="144"/>
      <c r="G169" s="143"/>
      <c r="H169" s="144"/>
      <c r="I169" s="144"/>
      <c r="J169" s="144"/>
      <c r="K169" s="144"/>
      <c r="L169" s="144"/>
      <c r="M169" s="144"/>
      <c r="N169" s="144"/>
      <c r="O169" s="145"/>
      <c r="P169" s="146"/>
    </row>
    <row r="170" spans="1:16" ht="12.75">
      <c r="A170" s="142"/>
      <c r="B170" s="143"/>
      <c r="C170" s="144"/>
      <c r="D170" s="144"/>
      <c r="E170" s="144"/>
      <c r="F170" s="144"/>
      <c r="G170" s="143"/>
      <c r="H170" s="144"/>
      <c r="I170" s="144"/>
      <c r="J170" s="144"/>
      <c r="K170" s="144"/>
      <c r="L170" s="144"/>
      <c r="M170" s="144"/>
      <c r="N170" s="144"/>
      <c r="O170" s="145"/>
      <c r="P170" s="146"/>
    </row>
    <row r="171" spans="1:16" ht="12.75">
      <c r="A171" s="142"/>
      <c r="B171" s="143"/>
      <c r="C171" s="144"/>
      <c r="D171" s="144"/>
      <c r="E171" s="144"/>
      <c r="F171" s="144"/>
      <c r="G171" s="143"/>
      <c r="H171" s="144"/>
      <c r="I171" s="144"/>
      <c r="J171" s="144"/>
      <c r="K171" s="144"/>
      <c r="L171" s="144"/>
      <c r="M171" s="144"/>
      <c r="N171" s="144"/>
      <c r="O171" s="145"/>
      <c r="P171" s="146"/>
    </row>
    <row r="172" spans="1:16" ht="12.75">
      <c r="A172" s="142"/>
      <c r="B172" s="143"/>
      <c r="C172" s="144"/>
      <c r="D172" s="144"/>
      <c r="E172" s="144"/>
      <c r="F172" s="144"/>
      <c r="G172" s="143"/>
      <c r="H172" s="144"/>
      <c r="I172" s="144"/>
      <c r="J172" s="144"/>
      <c r="K172" s="144"/>
      <c r="L172" s="144"/>
      <c r="M172" s="144"/>
      <c r="N172" s="144"/>
      <c r="O172" s="145"/>
      <c r="P172" s="146"/>
    </row>
    <row r="173" spans="1:16" ht="12.75">
      <c r="A173" s="142"/>
      <c r="B173" s="143"/>
      <c r="C173" s="144"/>
      <c r="D173" s="144"/>
      <c r="E173" s="144"/>
      <c r="F173" s="144"/>
      <c r="G173" s="143"/>
      <c r="H173" s="144"/>
      <c r="I173" s="144"/>
      <c r="J173" s="144"/>
      <c r="K173" s="144"/>
      <c r="L173" s="144"/>
      <c r="M173" s="144"/>
      <c r="N173" s="144"/>
      <c r="O173" s="145"/>
      <c r="P173" s="146"/>
    </row>
    <row r="174" spans="1:16" ht="12.75">
      <c r="A174" s="142"/>
      <c r="B174" s="143"/>
      <c r="C174" s="144"/>
      <c r="D174" s="144"/>
      <c r="E174" s="144"/>
      <c r="F174" s="144"/>
      <c r="G174" s="143"/>
      <c r="H174" s="144"/>
      <c r="I174" s="144"/>
      <c r="J174" s="144"/>
      <c r="K174" s="144"/>
      <c r="L174" s="144"/>
      <c r="M174" s="144"/>
      <c r="N174" s="144"/>
      <c r="O174" s="145"/>
      <c r="P174" s="146"/>
    </row>
    <row r="175" spans="1:16" ht="12.75">
      <c r="A175" s="142"/>
      <c r="B175" s="143"/>
      <c r="C175" s="144"/>
      <c r="D175" s="144"/>
      <c r="E175" s="144"/>
      <c r="F175" s="144"/>
      <c r="G175" s="143"/>
      <c r="H175" s="144"/>
      <c r="I175" s="144"/>
      <c r="J175" s="144"/>
      <c r="K175" s="144"/>
      <c r="L175" s="144"/>
      <c r="M175" s="144"/>
      <c r="N175" s="144"/>
      <c r="O175" s="145"/>
      <c r="P175" s="146"/>
    </row>
    <row r="176" spans="1:16" ht="12.75">
      <c r="A176" s="142"/>
      <c r="B176" s="143"/>
      <c r="C176" s="144"/>
      <c r="D176" s="144"/>
      <c r="E176" s="144"/>
      <c r="F176" s="144"/>
      <c r="G176" s="143"/>
      <c r="H176" s="144"/>
      <c r="I176" s="144"/>
      <c r="J176" s="144"/>
      <c r="K176" s="144"/>
      <c r="L176" s="144"/>
      <c r="M176" s="144"/>
      <c r="N176" s="144"/>
      <c r="O176" s="145"/>
      <c r="P176" s="146"/>
    </row>
    <row r="177" spans="1:16" ht="12.75">
      <c r="A177" s="142"/>
      <c r="B177" s="143"/>
      <c r="C177" s="144"/>
      <c r="D177" s="144"/>
      <c r="E177" s="144"/>
      <c r="F177" s="144"/>
      <c r="G177" s="143"/>
      <c r="H177" s="144"/>
      <c r="I177" s="144"/>
      <c r="J177" s="144"/>
      <c r="K177" s="144"/>
      <c r="L177" s="144"/>
      <c r="M177" s="144"/>
      <c r="N177" s="144"/>
      <c r="O177" s="145"/>
      <c r="P177" s="146"/>
    </row>
    <row r="178" spans="1:16" ht="12.75">
      <c r="A178" s="142"/>
      <c r="B178" s="143"/>
      <c r="C178" s="144"/>
      <c r="D178" s="144"/>
      <c r="E178" s="144"/>
      <c r="F178" s="144"/>
      <c r="G178" s="143"/>
      <c r="H178" s="144"/>
      <c r="I178" s="144"/>
      <c r="J178" s="144"/>
      <c r="K178" s="144"/>
      <c r="L178" s="144"/>
      <c r="M178" s="144"/>
      <c r="N178" s="144"/>
      <c r="O178" s="145"/>
      <c r="P178" s="146"/>
    </row>
    <row r="179" spans="1:16" ht="12.75">
      <c r="A179" s="142"/>
      <c r="B179" s="143"/>
      <c r="C179" s="144"/>
      <c r="D179" s="144"/>
      <c r="E179" s="144"/>
      <c r="F179" s="144"/>
      <c r="G179" s="143"/>
      <c r="H179" s="144"/>
      <c r="I179" s="144"/>
      <c r="J179" s="144"/>
      <c r="K179" s="144"/>
      <c r="L179" s="144"/>
      <c r="M179" s="144"/>
      <c r="N179" s="144"/>
      <c r="O179" s="145"/>
      <c r="P179" s="146"/>
    </row>
    <row r="180" spans="1:16" ht="12.75">
      <c r="A180" s="142"/>
      <c r="B180" s="143"/>
      <c r="C180" s="144"/>
      <c r="D180" s="144"/>
      <c r="E180" s="144"/>
      <c r="F180" s="144"/>
      <c r="G180" s="143"/>
      <c r="H180" s="144"/>
      <c r="I180" s="144"/>
      <c r="J180" s="144"/>
      <c r="K180" s="144"/>
      <c r="L180" s="144"/>
      <c r="M180" s="144"/>
      <c r="N180" s="144"/>
      <c r="O180" s="145"/>
      <c r="P180" s="146"/>
    </row>
    <row r="181" spans="1:16" ht="12.75">
      <c r="A181" s="142"/>
      <c r="B181" s="143"/>
      <c r="C181" s="144"/>
      <c r="D181" s="144"/>
      <c r="E181" s="144"/>
      <c r="F181" s="144"/>
      <c r="G181" s="143"/>
      <c r="H181" s="144"/>
      <c r="I181" s="144"/>
      <c r="J181" s="144"/>
      <c r="K181" s="144"/>
      <c r="L181" s="144"/>
      <c r="M181" s="144"/>
      <c r="N181" s="144"/>
      <c r="O181" s="145"/>
      <c r="P181" s="146"/>
    </row>
    <row r="182" spans="1:16" ht="12.75">
      <c r="A182" s="142"/>
      <c r="B182" s="143"/>
      <c r="C182" s="144"/>
      <c r="D182" s="144"/>
      <c r="E182" s="144"/>
      <c r="F182" s="144"/>
      <c r="G182" s="143"/>
      <c r="H182" s="144"/>
      <c r="I182" s="144"/>
      <c r="J182" s="144"/>
      <c r="K182" s="144"/>
      <c r="L182" s="144"/>
      <c r="M182" s="144"/>
      <c r="N182" s="144"/>
      <c r="O182" s="145"/>
      <c r="P182" s="146"/>
    </row>
    <row r="183" spans="1:16" ht="12.75">
      <c r="A183" s="142"/>
      <c r="B183" s="143"/>
      <c r="C183" s="144"/>
      <c r="D183" s="144"/>
      <c r="E183" s="144"/>
      <c r="F183" s="144"/>
      <c r="G183" s="143"/>
      <c r="H183" s="144"/>
      <c r="I183" s="144"/>
      <c r="J183" s="144"/>
      <c r="K183" s="144"/>
      <c r="L183" s="144"/>
      <c r="M183" s="144"/>
      <c r="N183" s="144"/>
      <c r="O183" s="145"/>
      <c r="P183" s="146"/>
    </row>
    <row r="184" spans="1:16" ht="12.75">
      <c r="A184" s="142"/>
      <c r="B184" s="143"/>
      <c r="C184" s="144"/>
      <c r="D184" s="144"/>
      <c r="E184" s="144"/>
      <c r="F184" s="144"/>
      <c r="G184" s="143"/>
      <c r="H184" s="144"/>
      <c r="I184" s="144"/>
      <c r="J184" s="144"/>
      <c r="K184" s="144"/>
      <c r="L184" s="144"/>
      <c r="M184" s="144"/>
      <c r="N184" s="144"/>
      <c r="O184" s="145"/>
      <c r="P184" s="146"/>
    </row>
    <row r="185" spans="1:16" ht="12.75">
      <c r="A185" s="142"/>
      <c r="B185" s="143"/>
      <c r="C185" s="144"/>
      <c r="D185" s="144"/>
      <c r="E185" s="144"/>
      <c r="F185" s="144"/>
      <c r="G185" s="143"/>
      <c r="H185" s="144"/>
      <c r="I185" s="144"/>
      <c r="J185" s="144"/>
      <c r="K185" s="144"/>
      <c r="L185" s="144"/>
      <c r="M185" s="144"/>
      <c r="N185" s="144"/>
      <c r="O185" s="145"/>
      <c r="P185" s="146"/>
    </row>
    <row r="186" spans="1:16" ht="12.75">
      <c r="A186" s="142"/>
      <c r="B186" s="143"/>
      <c r="C186" s="144"/>
      <c r="D186" s="144"/>
      <c r="E186" s="144"/>
      <c r="F186" s="144"/>
      <c r="G186" s="143"/>
      <c r="H186" s="144"/>
      <c r="I186" s="144"/>
      <c r="J186" s="144"/>
      <c r="K186" s="144"/>
      <c r="L186" s="144"/>
      <c r="M186" s="144"/>
      <c r="N186" s="144"/>
      <c r="O186" s="145"/>
      <c r="P186" s="146"/>
    </row>
    <row r="187" spans="1:16" ht="12.75">
      <c r="A187" s="142"/>
      <c r="B187" s="143"/>
      <c r="C187" s="144"/>
      <c r="D187" s="144"/>
      <c r="E187" s="144"/>
      <c r="F187" s="144"/>
      <c r="G187" s="143"/>
      <c r="H187" s="144"/>
      <c r="I187" s="144"/>
      <c r="J187" s="144"/>
      <c r="K187" s="144"/>
      <c r="L187" s="144"/>
      <c r="M187" s="144"/>
      <c r="N187" s="144"/>
      <c r="O187" s="145"/>
      <c r="P187" s="146"/>
    </row>
    <row r="188" spans="1:16" ht="12.75">
      <c r="A188" s="142"/>
      <c r="B188" s="143"/>
      <c r="C188" s="144"/>
      <c r="D188" s="144"/>
      <c r="E188" s="144"/>
      <c r="F188" s="144"/>
      <c r="G188" s="143"/>
      <c r="H188" s="144"/>
      <c r="I188" s="144"/>
      <c r="J188" s="144"/>
      <c r="K188" s="144"/>
      <c r="L188" s="144"/>
      <c r="M188" s="144"/>
      <c r="N188" s="144"/>
      <c r="O188" s="145"/>
      <c r="P188" s="146"/>
    </row>
    <row r="189" spans="1:16" ht="12.75">
      <c r="A189" s="142"/>
      <c r="B189" s="143"/>
      <c r="C189" s="144"/>
      <c r="D189" s="144"/>
      <c r="E189" s="144"/>
      <c r="F189" s="144"/>
      <c r="G189" s="143"/>
      <c r="H189" s="144"/>
      <c r="I189" s="144"/>
      <c r="J189" s="144"/>
      <c r="K189" s="144"/>
      <c r="L189" s="144"/>
      <c r="M189" s="144"/>
      <c r="N189" s="144"/>
      <c r="O189" s="145"/>
      <c r="P189" s="146"/>
    </row>
    <row r="190" spans="1:16" ht="12.75">
      <c r="A190" s="142"/>
      <c r="B190" s="143"/>
      <c r="C190" s="144"/>
      <c r="D190" s="144"/>
      <c r="E190" s="144"/>
      <c r="F190" s="144"/>
      <c r="G190" s="143"/>
      <c r="H190" s="144"/>
      <c r="I190" s="144"/>
      <c r="J190" s="144"/>
      <c r="K190" s="144"/>
      <c r="L190" s="144"/>
      <c r="M190" s="144"/>
      <c r="N190" s="144"/>
      <c r="O190" s="145"/>
      <c r="P190" s="146"/>
    </row>
    <row r="191" spans="1:16" ht="12.75">
      <c r="A191" s="142"/>
      <c r="B191" s="143"/>
      <c r="C191" s="144"/>
      <c r="D191" s="144"/>
      <c r="E191" s="144"/>
      <c r="F191" s="144"/>
      <c r="G191" s="143"/>
      <c r="H191" s="144"/>
      <c r="I191" s="144"/>
      <c r="J191" s="144"/>
      <c r="K191" s="144"/>
      <c r="L191" s="144"/>
      <c r="M191" s="144"/>
      <c r="N191" s="144"/>
      <c r="O191" s="145"/>
      <c r="P191" s="146"/>
    </row>
    <row r="192" spans="1:16" ht="12.75">
      <c r="A192" s="142"/>
      <c r="B192" s="143"/>
      <c r="C192" s="144"/>
      <c r="D192" s="144"/>
      <c r="E192" s="144"/>
      <c r="F192" s="144"/>
      <c r="G192" s="143"/>
      <c r="H192" s="144"/>
      <c r="I192" s="144"/>
      <c r="J192" s="144"/>
      <c r="K192" s="144"/>
      <c r="L192" s="144"/>
      <c r="M192" s="144"/>
      <c r="N192" s="144"/>
      <c r="O192" s="145"/>
      <c r="P192" s="146"/>
    </row>
    <row r="193" spans="1:16" ht="12.75">
      <c r="A193" s="142"/>
      <c r="B193" s="143"/>
      <c r="C193" s="144"/>
      <c r="D193" s="144"/>
      <c r="E193" s="144"/>
      <c r="F193" s="144"/>
      <c r="G193" s="143"/>
      <c r="H193" s="144"/>
      <c r="I193" s="144"/>
      <c r="J193" s="144"/>
      <c r="K193" s="144"/>
      <c r="L193" s="144"/>
      <c r="M193" s="144"/>
      <c r="N193" s="144"/>
      <c r="O193" s="145"/>
      <c r="P193" s="146"/>
    </row>
    <row r="194" spans="1:16" ht="12.75">
      <c r="A194" s="142"/>
      <c r="B194" s="143"/>
      <c r="C194" s="144"/>
      <c r="D194" s="144"/>
      <c r="E194" s="144"/>
      <c r="F194" s="144"/>
      <c r="G194" s="143"/>
      <c r="H194" s="144"/>
      <c r="I194" s="144"/>
      <c r="J194" s="144"/>
      <c r="K194" s="144"/>
      <c r="L194" s="144"/>
      <c r="M194" s="144"/>
      <c r="N194" s="144"/>
      <c r="O194" s="145"/>
      <c r="P194" s="146"/>
    </row>
    <row r="195" spans="1:16" ht="12.75">
      <c r="A195" s="142"/>
      <c r="B195" s="143"/>
      <c r="C195" s="144"/>
      <c r="D195" s="144"/>
      <c r="E195" s="144"/>
      <c r="F195" s="144"/>
      <c r="G195" s="143"/>
      <c r="H195" s="144"/>
      <c r="I195" s="144"/>
      <c r="J195" s="144"/>
      <c r="K195" s="144"/>
      <c r="L195" s="144"/>
      <c r="M195" s="144"/>
      <c r="N195" s="144"/>
      <c r="O195" s="145"/>
      <c r="P195" s="146"/>
    </row>
    <row r="196" spans="1:16" ht="12.75">
      <c r="A196" s="142"/>
      <c r="B196" s="143"/>
      <c r="C196" s="144"/>
      <c r="D196" s="144"/>
      <c r="E196" s="144"/>
      <c r="F196" s="144"/>
      <c r="G196" s="143"/>
      <c r="H196" s="144"/>
      <c r="I196" s="144"/>
      <c r="J196" s="144"/>
      <c r="K196" s="144"/>
      <c r="L196" s="144"/>
      <c r="M196" s="144"/>
      <c r="N196" s="144"/>
      <c r="O196" s="145"/>
      <c r="P196" s="146"/>
    </row>
    <row r="197" spans="1:16" ht="12.75">
      <c r="A197" s="142"/>
      <c r="B197" s="143"/>
      <c r="C197" s="144"/>
      <c r="D197" s="144"/>
      <c r="E197" s="144"/>
      <c r="F197" s="144"/>
      <c r="G197" s="143"/>
      <c r="H197" s="144"/>
      <c r="I197" s="144"/>
      <c r="J197" s="144"/>
      <c r="K197" s="144"/>
      <c r="L197" s="144"/>
      <c r="M197" s="144"/>
      <c r="N197" s="144"/>
      <c r="O197" s="145"/>
      <c r="P197" s="146"/>
    </row>
    <row r="198" spans="1:16" ht="12.75">
      <c r="A198" s="142"/>
      <c r="B198" s="143"/>
      <c r="C198" s="144"/>
      <c r="D198" s="144"/>
      <c r="E198" s="144"/>
      <c r="F198" s="144"/>
      <c r="G198" s="143"/>
      <c r="H198" s="144"/>
      <c r="I198" s="144"/>
      <c r="J198" s="144"/>
      <c r="K198" s="144"/>
      <c r="L198" s="144"/>
      <c r="M198" s="144"/>
      <c r="N198" s="144"/>
      <c r="O198" s="145"/>
      <c r="P198" s="146"/>
    </row>
    <row r="199" spans="1:16" ht="12.75">
      <c r="A199" s="142"/>
      <c r="B199" s="143"/>
      <c r="C199" s="144"/>
      <c r="D199" s="144"/>
      <c r="E199" s="144"/>
      <c r="F199" s="144"/>
      <c r="G199" s="143"/>
      <c r="H199" s="144"/>
      <c r="I199" s="144"/>
      <c r="J199" s="144"/>
      <c r="K199" s="144"/>
      <c r="L199" s="144"/>
      <c r="M199" s="144"/>
      <c r="N199" s="144"/>
      <c r="O199" s="145"/>
      <c r="P199" s="146"/>
    </row>
    <row r="200" spans="1:16" ht="12.75">
      <c r="A200" s="142"/>
      <c r="B200" s="143"/>
      <c r="C200" s="144"/>
      <c r="D200" s="144"/>
      <c r="E200" s="144"/>
      <c r="F200" s="144"/>
      <c r="G200" s="143"/>
      <c r="H200" s="144"/>
      <c r="I200" s="144"/>
      <c r="J200" s="144"/>
      <c r="K200" s="144"/>
      <c r="L200" s="144"/>
      <c r="M200" s="144"/>
      <c r="N200" s="144"/>
      <c r="O200" s="145"/>
      <c r="P200" s="146"/>
    </row>
    <row r="201" spans="1:16" ht="12.75">
      <c r="A201" s="142"/>
      <c r="B201" s="143"/>
      <c r="C201" s="144"/>
      <c r="D201" s="144"/>
      <c r="E201" s="144"/>
      <c r="F201" s="144"/>
      <c r="G201" s="143"/>
      <c r="H201" s="144"/>
      <c r="I201" s="144"/>
      <c r="J201" s="144"/>
      <c r="K201" s="144"/>
      <c r="L201" s="144"/>
      <c r="M201" s="144"/>
      <c r="N201" s="144"/>
      <c r="O201" s="145"/>
      <c r="P201" s="146"/>
    </row>
    <row r="202" spans="1:16" ht="12.75">
      <c r="A202" s="142"/>
      <c r="B202" s="143"/>
      <c r="C202" s="144"/>
      <c r="D202" s="144"/>
      <c r="E202" s="144"/>
      <c r="F202" s="144"/>
      <c r="G202" s="143"/>
      <c r="H202" s="144"/>
      <c r="I202" s="144"/>
      <c r="J202" s="144"/>
      <c r="K202" s="144"/>
      <c r="L202" s="144"/>
      <c r="M202" s="144"/>
      <c r="N202" s="144"/>
      <c r="O202" s="145"/>
      <c r="P202" s="146"/>
    </row>
    <row r="203" spans="1:16" ht="12.75">
      <c r="A203" s="142"/>
      <c r="B203" s="143"/>
      <c r="C203" s="144"/>
      <c r="D203" s="144"/>
      <c r="E203" s="144"/>
      <c r="F203" s="144"/>
      <c r="G203" s="143"/>
      <c r="H203" s="144"/>
      <c r="I203" s="144"/>
      <c r="J203" s="144"/>
      <c r="K203" s="144"/>
      <c r="L203" s="144"/>
      <c r="M203" s="144"/>
      <c r="N203" s="144"/>
      <c r="O203" s="145"/>
      <c r="P203" s="146"/>
    </row>
    <row r="204" spans="1:16" ht="12.75">
      <c r="A204" s="142"/>
      <c r="B204" s="143"/>
      <c r="C204" s="144"/>
      <c r="D204" s="144"/>
      <c r="E204" s="144"/>
      <c r="F204" s="144"/>
      <c r="G204" s="143"/>
      <c r="H204" s="144"/>
      <c r="I204" s="144"/>
      <c r="J204" s="144"/>
      <c r="K204" s="144"/>
      <c r="L204" s="144"/>
      <c r="M204" s="144"/>
      <c r="N204" s="144"/>
      <c r="O204" s="145"/>
      <c r="P204" s="146"/>
    </row>
    <row r="205" spans="1:16" ht="12.75">
      <c r="A205" s="142"/>
      <c r="B205" s="143"/>
      <c r="C205" s="144"/>
      <c r="D205" s="144"/>
      <c r="E205" s="144"/>
      <c r="F205" s="144"/>
      <c r="G205" s="143"/>
      <c r="H205" s="144"/>
      <c r="I205" s="144"/>
      <c r="J205" s="144"/>
      <c r="K205" s="144"/>
      <c r="L205" s="144"/>
      <c r="M205" s="144"/>
      <c r="N205" s="144"/>
      <c r="O205" s="145"/>
      <c r="P205" s="146"/>
    </row>
    <row r="206" spans="1:16" ht="12.75">
      <c r="A206" s="142"/>
      <c r="B206" s="143"/>
      <c r="C206" s="144"/>
      <c r="D206" s="144"/>
      <c r="E206" s="144"/>
      <c r="F206" s="144"/>
      <c r="G206" s="143"/>
      <c r="H206" s="144"/>
      <c r="I206" s="144"/>
      <c r="J206" s="144"/>
      <c r="K206" s="144"/>
      <c r="L206" s="144"/>
      <c r="M206" s="144"/>
      <c r="N206" s="144"/>
      <c r="O206" s="145"/>
      <c r="P206" s="146"/>
    </row>
    <row r="207" spans="1:16" ht="12.75">
      <c r="A207" s="142"/>
      <c r="B207" s="143"/>
      <c r="C207" s="144"/>
      <c r="D207" s="144"/>
      <c r="E207" s="144"/>
      <c r="F207" s="144"/>
      <c r="G207" s="143"/>
      <c r="H207" s="144"/>
      <c r="I207" s="144"/>
      <c r="J207" s="144"/>
      <c r="K207" s="144"/>
      <c r="L207" s="144"/>
      <c r="M207" s="144"/>
      <c r="N207" s="144"/>
      <c r="O207" s="145"/>
      <c r="P207" s="146"/>
    </row>
    <row r="208" spans="1:16" ht="12.75">
      <c r="A208" s="142"/>
      <c r="B208" s="143"/>
      <c r="C208" s="144"/>
      <c r="D208" s="144"/>
      <c r="E208" s="144"/>
      <c r="F208" s="144"/>
      <c r="G208" s="143"/>
      <c r="H208" s="144"/>
      <c r="I208" s="144"/>
      <c r="J208" s="144"/>
      <c r="K208" s="144"/>
      <c r="L208" s="144"/>
      <c r="M208" s="144"/>
      <c r="N208" s="144"/>
      <c r="O208" s="145"/>
      <c r="P208" s="146"/>
    </row>
    <row r="209" spans="1:16" ht="12.75">
      <c r="A209" s="142"/>
      <c r="B209" s="143"/>
      <c r="C209" s="144"/>
      <c r="D209" s="144"/>
      <c r="E209" s="144"/>
      <c r="F209" s="144"/>
      <c r="G209" s="143"/>
      <c r="H209" s="144"/>
      <c r="I209" s="144"/>
      <c r="J209" s="144"/>
      <c r="K209" s="144"/>
      <c r="L209" s="144"/>
      <c r="M209" s="144"/>
      <c r="N209" s="144"/>
      <c r="O209" s="145"/>
      <c r="P209" s="146"/>
    </row>
    <row r="210" spans="1:16" ht="12.75">
      <c r="A210" s="142"/>
      <c r="B210" s="143"/>
      <c r="C210" s="144"/>
      <c r="D210" s="144"/>
      <c r="E210" s="144"/>
      <c r="F210" s="144"/>
      <c r="G210" s="143"/>
      <c r="H210" s="144"/>
      <c r="I210" s="144"/>
      <c r="J210" s="144"/>
      <c r="K210" s="144"/>
      <c r="L210" s="144"/>
      <c r="M210" s="144"/>
      <c r="N210" s="144"/>
      <c r="O210" s="145"/>
      <c r="P210" s="146"/>
    </row>
    <row r="211" spans="1:16" ht="12.75">
      <c r="A211" s="142"/>
      <c r="B211" s="143"/>
      <c r="C211" s="144"/>
      <c r="D211" s="144"/>
      <c r="E211" s="144"/>
      <c r="F211" s="144"/>
      <c r="G211" s="143"/>
      <c r="H211" s="144"/>
      <c r="I211" s="144"/>
      <c r="J211" s="144"/>
      <c r="K211" s="144"/>
      <c r="L211" s="144"/>
      <c r="M211" s="144"/>
      <c r="N211" s="144"/>
      <c r="O211" s="145"/>
      <c r="P211" s="146"/>
    </row>
    <row r="212" spans="1:16" ht="12.75">
      <c r="A212" s="142"/>
      <c r="B212" s="143"/>
      <c r="C212" s="144"/>
      <c r="D212" s="144"/>
      <c r="E212" s="144"/>
      <c r="F212" s="144"/>
      <c r="G212" s="143"/>
      <c r="H212" s="144"/>
      <c r="I212" s="144"/>
      <c r="J212" s="144"/>
      <c r="K212" s="144"/>
      <c r="L212" s="144"/>
      <c r="M212" s="144"/>
      <c r="N212" s="144"/>
      <c r="O212" s="145"/>
      <c r="P212" s="146"/>
    </row>
    <row r="213" spans="1:16" ht="12.75">
      <c r="A213" s="142"/>
      <c r="B213" s="143"/>
      <c r="C213" s="144"/>
      <c r="D213" s="144"/>
      <c r="E213" s="144"/>
      <c r="F213" s="144"/>
      <c r="G213" s="143"/>
      <c r="H213" s="144"/>
      <c r="I213" s="144"/>
      <c r="J213" s="144"/>
      <c r="K213" s="144"/>
      <c r="L213" s="144"/>
      <c r="M213" s="144"/>
      <c r="N213" s="144"/>
      <c r="O213" s="145"/>
      <c r="P213" s="146"/>
    </row>
    <row r="214" spans="1:16" ht="12.75">
      <c r="A214" s="142"/>
      <c r="B214" s="143"/>
      <c r="C214" s="144"/>
      <c r="D214" s="144"/>
      <c r="E214" s="144"/>
      <c r="F214" s="144"/>
      <c r="G214" s="143"/>
      <c r="H214" s="144"/>
      <c r="I214" s="144"/>
      <c r="J214" s="144"/>
      <c r="K214" s="144"/>
      <c r="L214" s="144"/>
      <c r="M214" s="144"/>
      <c r="N214" s="144"/>
      <c r="O214" s="145"/>
      <c r="P214" s="146"/>
    </row>
    <row r="215" spans="1:16" ht="12.75">
      <c r="A215" s="142"/>
      <c r="B215" s="143"/>
      <c r="C215" s="144"/>
      <c r="D215" s="144"/>
      <c r="E215" s="144"/>
      <c r="F215" s="144"/>
      <c r="G215" s="143"/>
      <c r="H215" s="144"/>
      <c r="I215" s="144"/>
      <c r="J215" s="144"/>
      <c r="K215" s="144"/>
      <c r="L215" s="144"/>
      <c r="M215" s="144"/>
      <c r="N215" s="144"/>
      <c r="O215" s="145"/>
      <c r="P215" s="146"/>
    </row>
    <row r="216" spans="1:16" ht="12.75">
      <c r="A216" s="142"/>
      <c r="B216" s="143"/>
      <c r="C216" s="144"/>
      <c r="D216" s="144"/>
      <c r="E216" s="144"/>
      <c r="F216" s="144"/>
      <c r="G216" s="143"/>
      <c r="H216" s="144"/>
      <c r="I216" s="144"/>
      <c r="J216" s="144"/>
      <c r="K216" s="144"/>
      <c r="L216" s="144"/>
      <c r="M216" s="144"/>
      <c r="N216" s="144"/>
      <c r="O216" s="145"/>
      <c r="P216" s="146"/>
    </row>
    <row r="217" spans="1:16" ht="12.75">
      <c r="A217" s="142"/>
      <c r="B217" s="143"/>
      <c r="C217" s="144"/>
      <c r="D217" s="144"/>
      <c r="E217" s="144"/>
      <c r="F217" s="144"/>
      <c r="G217" s="143"/>
      <c r="H217" s="144"/>
      <c r="I217" s="144"/>
      <c r="J217" s="144"/>
      <c r="K217" s="144"/>
      <c r="L217" s="144"/>
      <c r="M217" s="144"/>
      <c r="N217" s="144"/>
      <c r="O217" s="145"/>
      <c r="P217" s="146"/>
    </row>
    <row r="218" spans="1:16" ht="12.75">
      <c r="A218" s="142"/>
      <c r="B218" s="143"/>
      <c r="C218" s="144"/>
      <c r="D218" s="144"/>
      <c r="E218" s="144"/>
      <c r="F218" s="144"/>
      <c r="G218" s="143"/>
      <c r="H218" s="144"/>
      <c r="I218" s="144"/>
      <c r="J218" s="144"/>
      <c r="K218" s="144"/>
      <c r="L218" s="144"/>
      <c r="M218" s="144"/>
      <c r="N218" s="144"/>
      <c r="O218" s="145"/>
      <c r="P218" s="146"/>
    </row>
    <row r="219" spans="1:16" ht="12.75">
      <c r="A219" s="142"/>
      <c r="B219" s="143"/>
      <c r="C219" s="144"/>
      <c r="D219" s="144"/>
      <c r="E219" s="144"/>
      <c r="F219" s="144"/>
      <c r="G219" s="143"/>
      <c r="H219" s="144"/>
      <c r="I219" s="144"/>
      <c r="J219" s="144"/>
      <c r="K219" s="144"/>
      <c r="L219" s="144"/>
      <c r="M219" s="144"/>
      <c r="N219" s="144"/>
      <c r="O219" s="145"/>
      <c r="P219" s="146"/>
    </row>
    <row r="220" spans="1:16" ht="12.75">
      <c r="A220" s="142"/>
      <c r="B220" s="143"/>
      <c r="C220" s="144"/>
      <c r="D220" s="144"/>
      <c r="E220" s="144"/>
      <c r="F220" s="144"/>
      <c r="G220" s="143"/>
      <c r="H220" s="144"/>
      <c r="I220" s="144"/>
      <c r="J220" s="144"/>
      <c r="K220" s="144"/>
      <c r="L220" s="144"/>
      <c r="M220" s="144"/>
      <c r="N220" s="144"/>
      <c r="O220" s="145"/>
      <c r="P220" s="146"/>
    </row>
    <row r="221" spans="1:16" ht="12.75">
      <c r="A221" s="142"/>
      <c r="B221" s="143"/>
      <c r="C221" s="144"/>
      <c r="D221" s="144"/>
      <c r="E221" s="144"/>
      <c r="F221" s="144"/>
      <c r="G221" s="143"/>
      <c r="H221" s="144"/>
      <c r="I221" s="144"/>
      <c r="J221" s="144"/>
      <c r="K221" s="144"/>
      <c r="L221" s="144"/>
      <c r="M221" s="144"/>
      <c r="N221" s="144"/>
      <c r="O221" s="145"/>
      <c r="P221" s="146"/>
    </row>
    <row r="222" spans="1:16" ht="12.75">
      <c r="A222" s="142"/>
      <c r="B222" s="143"/>
      <c r="C222" s="144"/>
      <c r="D222" s="144"/>
      <c r="E222" s="144"/>
      <c r="F222" s="144"/>
      <c r="G222" s="143"/>
      <c r="H222" s="144"/>
      <c r="I222" s="144"/>
      <c r="J222" s="144"/>
      <c r="K222" s="144"/>
      <c r="L222" s="144"/>
      <c r="M222" s="144"/>
      <c r="N222" s="144"/>
      <c r="O222" s="145"/>
      <c r="P222" s="146"/>
    </row>
    <row r="223" spans="1:16" ht="12.75">
      <c r="A223" s="142"/>
      <c r="B223" s="143"/>
      <c r="C223" s="144"/>
      <c r="D223" s="144"/>
      <c r="E223" s="144"/>
      <c r="F223" s="144"/>
      <c r="G223" s="143"/>
      <c r="H223" s="144"/>
      <c r="I223" s="144"/>
      <c r="J223" s="144"/>
      <c r="K223" s="144"/>
      <c r="L223" s="144"/>
      <c r="M223" s="144"/>
      <c r="N223" s="144"/>
      <c r="O223" s="145"/>
      <c r="P223" s="146"/>
    </row>
    <row r="224" spans="1:16" ht="12.75">
      <c r="A224" s="142"/>
      <c r="B224" s="143"/>
      <c r="C224" s="144"/>
      <c r="D224" s="144"/>
      <c r="E224" s="144"/>
      <c r="F224" s="144"/>
      <c r="G224" s="143"/>
      <c r="H224" s="144"/>
      <c r="I224" s="144"/>
      <c r="J224" s="144"/>
      <c r="K224" s="144"/>
      <c r="L224" s="144"/>
      <c r="M224" s="144"/>
      <c r="N224" s="144"/>
      <c r="O224" s="145"/>
      <c r="P224" s="146"/>
    </row>
    <row r="225" spans="1:16" ht="12.75">
      <c r="A225" s="142"/>
      <c r="B225" s="143"/>
      <c r="C225" s="144"/>
      <c r="D225" s="144"/>
      <c r="E225" s="144"/>
      <c r="F225" s="144"/>
      <c r="G225" s="143"/>
      <c r="H225" s="144"/>
      <c r="I225" s="144"/>
      <c r="J225" s="144"/>
      <c r="K225" s="144"/>
      <c r="L225" s="144"/>
      <c r="M225" s="144"/>
      <c r="N225" s="144"/>
      <c r="O225" s="145"/>
      <c r="P225" s="146"/>
    </row>
    <row r="226" spans="1:16" ht="12.75">
      <c r="A226" s="142"/>
      <c r="B226" s="143"/>
      <c r="C226" s="144"/>
      <c r="D226" s="144"/>
      <c r="E226" s="144"/>
      <c r="F226" s="144"/>
      <c r="G226" s="143"/>
      <c r="H226" s="144"/>
      <c r="I226" s="144"/>
      <c r="J226" s="144"/>
      <c r="K226" s="144"/>
      <c r="L226" s="144"/>
      <c r="M226" s="144"/>
      <c r="N226" s="144"/>
      <c r="O226" s="145"/>
      <c r="P226" s="146"/>
    </row>
    <row r="227" spans="1:16" ht="12.75">
      <c r="A227" s="142"/>
      <c r="B227" s="143"/>
      <c r="C227" s="144"/>
      <c r="D227" s="144"/>
      <c r="E227" s="144"/>
      <c r="F227" s="144"/>
      <c r="G227" s="143"/>
      <c r="H227" s="144"/>
      <c r="I227" s="144"/>
      <c r="J227" s="144"/>
      <c r="K227" s="144"/>
      <c r="L227" s="144"/>
      <c r="M227" s="144"/>
      <c r="N227" s="144"/>
      <c r="O227" s="145"/>
      <c r="P227" s="146"/>
    </row>
    <row r="228" spans="1:16" ht="12.75">
      <c r="A228" s="142"/>
      <c r="B228" s="143"/>
      <c r="C228" s="144"/>
      <c r="D228" s="144"/>
      <c r="E228" s="144"/>
      <c r="F228" s="144"/>
      <c r="G228" s="143"/>
      <c r="H228" s="144"/>
      <c r="I228" s="144"/>
      <c r="J228" s="144"/>
      <c r="K228" s="144"/>
      <c r="L228" s="144"/>
      <c r="M228" s="144"/>
      <c r="N228" s="144"/>
      <c r="O228" s="145"/>
      <c r="P228" s="146"/>
    </row>
    <row r="229" spans="1:16" ht="12.75">
      <c r="A229" s="142"/>
      <c r="B229" s="143"/>
      <c r="C229" s="144"/>
      <c r="D229" s="144"/>
      <c r="E229" s="144"/>
      <c r="F229" s="144"/>
      <c r="G229" s="143"/>
      <c r="H229" s="144"/>
      <c r="I229" s="144"/>
      <c r="J229" s="144"/>
      <c r="K229" s="144"/>
      <c r="L229" s="144"/>
      <c r="M229" s="144"/>
      <c r="N229" s="144"/>
      <c r="O229" s="145"/>
      <c r="P229" s="146"/>
    </row>
    <row r="230" spans="1:16" ht="12.75">
      <c r="A230" s="142"/>
      <c r="B230" s="143"/>
      <c r="C230" s="144"/>
      <c r="D230" s="144"/>
      <c r="E230" s="144"/>
      <c r="F230" s="144"/>
      <c r="G230" s="143"/>
      <c r="H230" s="144"/>
      <c r="I230" s="144"/>
      <c r="J230" s="144"/>
      <c r="K230" s="144"/>
      <c r="L230" s="144"/>
      <c r="M230" s="144"/>
      <c r="N230" s="144"/>
      <c r="O230" s="145"/>
      <c r="P230" s="146"/>
    </row>
    <row r="231" spans="1:16" ht="12.75">
      <c r="A231" s="142"/>
      <c r="B231" s="143"/>
      <c r="C231" s="144"/>
      <c r="D231" s="144"/>
      <c r="E231" s="144"/>
      <c r="F231" s="144"/>
      <c r="G231" s="143"/>
      <c r="H231" s="144"/>
      <c r="I231" s="144"/>
      <c r="J231" s="144"/>
      <c r="K231" s="144"/>
      <c r="L231" s="144"/>
      <c r="M231" s="144"/>
      <c r="N231" s="144"/>
      <c r="O231" s="145"/>
      <c r="P231" s="146"/>
    </row>
    <row r="232" spans="1:16" ht="12.75">
      <c r="A232" s="142"/>
      <c r="B232" s="143"/>
      <c r="C232" s="144"/>
      <c r="D232" s="144"/>
      <c r="E232" s="144"/>
      <c r="F232" s="144"/>
      <c r="G232" s="143"/>
      <c r="H232" s="144"/>
      <c r="I232" s="144"/>
      <c r="J232" s="144"/>
      <c r="K232" s="144"/>
      <c r="L232" s="144"/>
      <c r="M232" s="144"/>
      <c r="N232" s="144"/>
      <c r="O232" s="145"/>
      <c r="P232" s="146"/>
    </row>
    <row r="233" spans="1:16" ht="12.75">
      <c r="A233" s="142"/>
      <c r="B233" s="143"/>
      <c r="C233" s="144"/>
      <c r="D233" s="144"/>
      <c r="E233" s="144"/>
      <c r="F233" s="144"/>
      <c r="G233" s="143"/>
      <c r="H233" s="144"/>
      <c r="I233" s="144"/>
      <c r="J233" s="144"/>
      <c r="K233" s="144"/>
      <c r="L233" s="144"/>
      <c r="M233" s="144"/>
      <c r="N233" s="144"/>
      <c r="O233" s="145"/>
      <c r="P233" s="146"/>
    </row>
    <row r="234" spans="1:16" ht="12.75">
      <c r="A234" s="142"/>
      <c r="B234" s="143"/>
      <c r="C234" s="144"/>
      <c r="D234" s="144"/>
      <c r="E234" s="144"/>
      <c r="F234" s="144"/>
      <c r="G234" s="143"/>
      <c r="H234" s="144"/>
      <c r="I234" s="144"/>
      <c r="J234" s="144"/>
      <c r="K234" s="144"/>
      <c r="L234" s="144"/>
      <c r="M234" s="144"/>
      <c r="N234" s="144"/>
      <c r="O234" s="145"/>
      <c r="P234" s="146"/>
    </row>
    <row r="235" spans="1:16" ht="12.75">
      <c r="A235" s="142"/>
      <c r="B235" s="143"/>
      <c r="C235" s="144"/>
      <c r="D235" s="144"/>
      <c r="E235" s="144"/>
      <c r="F235" s="144"/>
      <c r="G235" s="143"/>
      <c r="H235" s="144"/>
      <c r="I235" s="144"/>
      <c r="J235" s="144"/>
      <c r="K235" s="144"/>
      <c r="L235" s="144"/>
      <c r="M235" s="144"/>
      <c r="N235" s="144"/>
      <c r="O235" s="145"/>
      <c r="P235" s="146"/>
    </row>
    <row r="236" spans="1:16" ht="12.75">
      <c r="A236" s="142"/>
      <c r="B236" s="143"/>
      <c r="C236" s="144"/>
      <c r="D236" s="144"/>
      <c r="E236" s="144"/>
      <c r="F236" s="144"/>
      <c r="G236" s="143"/>
      <c r="H236" s="144"/>
      <c r="I236" s="144"/>
      <c r="J236" s="144"/>
      <c r="K236" s="144"/>
      <c r="L236" s="144"/>
      <c r="M236" s="144"/>
      <c r="N236" s="144"/>
      <c r="O236" s="145"/>
      <c r="P236" s="146"/>
    </row>
    <row r="237" spans="1:16" ht="12.75">
      <c r="A237" s="142"/>
      <c r="B237" s="143"/>
      <c r="C237" s="144"/>
      <c r="D237" s="144"/>
      <c r="E237" s="144"/>
      <c r="F237" s="144"/>
      <c r="G237" s="143"/>
      <c r="H237" s="144"/>
      <c r="I237" s="144"/>
      <c r="J237" s="144"/>
      <c r="K237" s="144"/>
      <c r="L237" s="144"/>
      <c r="M237" s="144"/>
      <c r="N237" s="144"/>
      <c r="O237" s="145"/>
      <c r="P237" s="146"/>
    </row>
    <row r="238" spans="1:16" ht="12.75">
      <c r="A238" s="142"/>
      <c r="B238" s="143"/>
      <c r="C238" s="144"/>
      <c r="D238" s="144"/>
      <c r="E238" s="144"/>
      <c r="F238" s="144"/>
      <c r="G238" s="143"/>
      <c r="H238" s="144"/>
      <c r="I238" s="144"/>
      <c r="J238" s="144"/>
      <c r="K238" s="144"/>
      <c r="L238" s="144"/>
      <c r="M238" s="144"/>
      <c r="N238" s="144"/>
      <c r="O238" s="145"/>
      <c r="P238" s="146"/>
    </row>
    <row r="239" spans="1:16" ht="12.75">
      <c r="A239" s="142"/>
      <c r="B239" s="143"/>
      <c r="C239" s="144"/>
      <c r="D239" s="144"/>
      <c r="E239" s="144"/>
      <c r="F239" s="144"/>
      <c r="G239" s="143"/>
      <c r="H239" s="144"/>
      <c r="I239" s="144"/>
      <c r="J239" s="144"/>
      <c r="K239" s="144"/>
      <c r="L239" s="144"/>
      <c r="M239" s="144"/>
      <c r="N239" s="144"/>
      <c r="O239" s="145"/>
      <c r="P239" s="146"/>
    </row>
    <row r="240" spans="1:16" ht="12.75">
      <c r="A240" s="142"/>
      <c r="B240" s="143"/>
      <c r="C240" s="144"/>
      <c r="D240" s="144"/>
      <c r="E240" s="144"/>
      <c r="F240" s="144"/>
      <c r="G240" s="143"/>
      <c r="H240" s="144"/>
      <c r="I240" s="144"/>
      <c r="J240" s="144"/>
      <c r="K240" s="144"/>
      <c r="L240" s="144"/>
      <c r="M240" s="144"/>
      <c r="N240" s="144"/>
      <c r="O240" s="145"/>
      <c r="P240" s="146"/>
    </row>
    <row r="241" spans="1:16" ht="12.75">
      <c r="A241" s="142"/>
      <c r="B241" s="143"/>
      <c r="C241" s="144"/>
      <c r="D241" s="144"/>
      <c r="E241" s="144"/>
      <c r="F241" s="144"/>
      <c r="G241" s="143"/>
      <c r="H241" s="144"/>
      <c r="I241" s="144"/>
      <c r="J241" s="144"/>
      <c r="K241" s="144"/>
      <c r="L241" s="144"/>
      <c r="M241" s="144"/>
      <c r="N241" s="144"/>
      <c r="O241" s="145"/>
      <c r="P241" s="146"/>
    </row>
    <row r="242" spans="1:16" ht="12.75">
      <c r="A242" s="142"/>
      <c r="B242" s="143"/>
      <c r="C242" s="144"/>
      <c r="D242" s="144"/>
      <c r="E242" s="144"/>
      <c r="F242" s="144"/>
      <c r="G242" s="143"/>
      <c r="H242" s="144"/>
      <c r="I242" s="144"/>
      <c r="J242" s="144"/>
      <c r="K242" s="144"/>
      <c r="L242" s="144"/>
      <c r="M242" s="144"/>
      <c r="N242" s="144"/>
      <c r="O242" s="145"/>
      <c r="P242" s="146"/>
    </row>
    <row r="243" spans="1:16" ht="12.75">
      <c r="A243" s="142"/>
      <c r="B243" s="143"/>
      <c r="C243" s="144"/>
      <c r="D243" s="144"/>
      <c r="E243" s="144"/>
      <c r="F243" s="144"/>
      <c r="G243" s="143"/>
      <c r="H243" s="144"/>
      <c r="I243" s="144"/>
      <c r="J243" s="144"/>
      <c r="K243" s="144"/>
      <c r="L243" s="144"/>
      <c r="M243" s="144"/>
      <c r="N243" s="144"/>
      <c r="O243" s="145"/>
      <c r="P243" s="146"/>
    </row>
    <row r="244" spans="1:16" ht="12.75">
      <c r="A244" s="142"/>
      <c r="B244" s="143"/>
      <c r="C244" s="144"/>
      <c r="D244" s="144"/>
      <c r="E244" s="144"/>
      <c r="F244" s="144"/>
      <c r="G244" s="143"/>
      <c r="H244" s="144"/>
      <c r="I244" s="144"/>
      <c r="J244" s="144"/>
      <c r="K244" s="144"/>
      <c r="L244" s="144"/>
      <c r="M244" s="144"/>
      <c r="N244" s="144"/>
      <c r="O244" s="145"/>
      <c r="P244" s="146"/>
    </row>
    <row r="245" spans="1:16" ht="12.75">
      <c r="A245" s="142"/>
      <c r="B245" s="143"/>
      <c r="C245" s="144"/>
      <c r="D245" s="144"/>
      <c r="E245" s="144"/>
      <c r="F245" s="144"/>
      <c r="G245" s="143"/>
      <c r="H245" s="144"/>
      <c r="I245" s="144"/>
      <c r="J245" s="144"/>
      <c r="K245" s="144"/>
      <c r="L245" s="144"/>
      <c r="M245" s="144"/>
      <c r="N245" s="144"/>
      <c r="O245" s="145"/>
      <c r="P245" s="146"/>
    </row>
    <row r="246" spans="1:16" ht="12.75">
      <c r="A246" s="142"/>
      <c r="B246" s="143"/>
      <c r="C246" s="144"/>
      <c r="D246" s="144"/>
      <c r="E246" s="144"/>
      <c r="F246" s="144"/>
      <c r="G246" s="143"/>
      <c r="H246" s="144"/>
      <c r="I246" s="144"/>
      <c r="J246" s="144"/>
      <c r="K246" s="144"/>
      <c r="L246" s="144"/>
      <c r="M246" s="144"/>
      <c r="N246" s="144"/>
      <c r="O246" s="145"/>
      <c r="P246" s="146"/>
    </row>
    <row r="247" spans="1:16" ht="12.75">
      <c r="A247" s="142"/>
      <c r="B247" s="143"/>
      <c r="C247" s="144"/>
      <c r="D247" s="144"/>
      <c r="E247" s="144"/>
      <c r="F247" s="144"/>
      <c r="G247" s="143"/>
      <c r="H247" s="144"/>
      <c r="I247" s="144"/>
      <c r="J247" s="144"/>
      <c r="K247" s="144"/>
      <c r="L247" s="144"/>
      <c r="M247" s="144"/>
      <c r="N247" s="144"/>
      <c r="O247" s="145"/>
      <c r="P247" s="146"/>
    </row>
    <row r="248" spans="1:16" ht="12.75">
      <c r="A248" s="142"/>
      <c r="B248" s="143"/>
      <c r="C248" s="144"/>
      <c r="D248" s="144"/>
      <c r="E248" s="144"/>
      <c r="F248" s="144"/>
      <c r="G248" s="143"/>
      <c r="H248" s="144"/>
      <c r="I248" s="144"/>
      <c r="J248" s="144"/>
      <c r="K248" s="144"/>
      <c r="L248" s="144"/>
      <c r="M248" s="144"/>
      <c r="N248" s="144"/>
      <c r="O248" s="145"/>
      <c r="P248" s="146"/>
    </row>
    <row r="249" spans="1:16" ht="12.75">
      <c r="A249" s="142"/>
      <c r="B249" s="143"/>
      <c r="C249" s="144"/>
      <c r="D249" s="144"/>
      <c r="E249" s="144"/>
      <c r="F249" s="144"/>
      <c r="G249" s="143"/>
      <c r="H249" s="144"/>
      <c r="I249" s="144"/>
      <c r="J249" s="144"/>
      <c r="K249" s="144"/>
      <c r="L249" s="144"/>
      <c r="M249" s="144"/>
      <c r="N249" s="144"/>
      <c r="O249" s="145"/>
      <c r="P249" s="146"/>
    </row>
    <row r="250" spans="1:16" ht="12.75">
      <c r="A250" s="142"/>
      <c r="B250" s="143"/>
      <c r="C250" s="144"/>
      <c r="D250" s="144"/>
      <c r="E250" s="144"/>
      <c r="F250" s="144"/>
      <c r="G250" s="143"/>
      <c r="H250" s="144"/>
      <c r="I250" s="144"/>
      <c r="J250" s="144"/>
      <c r="K250" s="144"/>
      <c r="L250" s="144"/>
      <c r="M250" s="144"/>
      <c r="N250" s="144"/>
      <c r="O250" s="145"/>
      <c r="P250" s="146"/>
    </row>
    <row r="251" spans="1:16" ht="12.75">
      <c r="A251" s="142"/>
      <c r="B251" s="143"/>
      <c r="C251" s="144"/>
      <c r="D251" s="144"/>
      <c r="E251" s="144"/>
      <c r="F251" s="144"/>
      <c r="G251" s="143"/>
      <c r="H251" s="144"/>
      <c r="I251" s="144"/>
      <c r="J251" s="144"/>
      <c r="K251" s="144"/>
      <c r="L251" s="144"/>
      <c r="M251" s="144"/>
      <c r="N251" s="144"/>
      <c r="O251" s="145"/>
      <c r="P251" s="146"/>
    </row>
    <row r="252" spans="1:16" ht="12.75">
      <c r="A252" s="142"/>
      <c r="B252" s="143"/>
      <c r="C252" s="144"/>
      <c r="D252" s="144"/>
      <c r="E252" s="144"/>
      <c r="F252" s="144"/>
      <c r="G252" s="143"/>
      <c r="H252" s="144"/>
      <c r="I252" s="144"/>
      <c r="J252" s="144"/>
      <c r="K252" s="144"/>
      <c r="L252" s="144"/>
      <c r="M252" s="144"/>
      <c r="N252" s="144"/>
      <c r="O252" s="145"/>
      <c r="P252" s="146"/>
    </row>
    <row r="253" spans="1:16" ht="12.75">
      <c r="A253" s="142"/>
      <c r="B253" s="143"/>
      <c r="C253" s="144"/>
      <c r="D253" s="144"/>
      <c r="E253" s="144"/>
      <c r="F253" s="144"/>
      <c r="G253" s="143"/>
      <c r="H253" s="144"/>
      <c r="I253" s="144"/>
      <c r="J253" s="144"/>
      <c r="K253" s="144"/>
      <c r="L253" s="144"/>
      <c r="M253" s="144"/>
      <c r="N253" s="144"/>
      <c r="O253" s="145"/>
      <c r="P253" s="146"/>
    </row>
    <row r="254" spans="1:16" ht="12.75">
      <c r="A254" s="142"/>
      <c r="B254" s="143"/>
      <c r="C254" s="144"/>
      <c r="D254" s="144"/>
      <c r="E254" s="144"/>
      <c r="F254" s="144"/>
      <c r="G254" s="143"/>
      <c r="H254" s="144"/>
      <c r="I254" s="144"/>
      <c r="J254" s="144"/>
      <c r="K254" s="144"/>
      <c r="L254" s="144"/>
      <c r="M254" s="144"/>
      <c r="N254" s="144"/>
      <c r="O254" s="145"/>
      <c r="P254" s="146"/>
    </row>
    <row r="255" spans="1:16" ht="12.75">
      <c r="A255" s="142"/>
      <c r="B255" s="143"/>
      <c r="C255" s="144"/>
      <c r="D255" s="144"/>
      <c r="E255" s="144"/>
      <c r="F255" s="144"/>
      <c r="G255" s="143"/>
      <c r="H255" s="144"/>
      <c r="I255" s="144"/>
      <c r="J255" s="144"/>
      <c r="K255" s="144"/>
      <c r="L255" s="144"/>
      <c r="M255" s="144"/>
      <c r="N255" s="144"/>
      <c r="O255" s="145"/>
      <c r="P255" s="146"/>
    </row>
    <row r="256" spans="1:16" ht="12.75">
      <c r="A256" s="142"/>
      <c r="B256" s="143"/>
      <c r="C256" s="144"/>
      <c r="D256" s="144"/>
      <c r="E256" s="144"/>
      <c r="F256" s="144"/>
      <c r="G256" s="143"/>
      <c r="H256" s="144"/>
      <c r="I256" s="144"/>
      <c r="J256" s="144"/>
      <c r="K256" s="144"/>
      <c r="L256" s="144"/>
      <c r="M256" s="144"/>
      <c r="N256" s="144"/>
      <c r="O256" s="145"/>
      <c r="P256" s="146"/>
    </row>
    <row r="257" spans="1:16" ht="12.75">
      <c r="A257" s="142"/>
      <c r="B257" s="143"/>
      <c r="C257" s="144"/>
      <c r="D257" s="144"/>
      <c r="E257" s="144"/>
      <c r="F257" s="144"/>
      <c r="G257" s="143"/>
      <c r="H257" s="144"/>
      <c r="I257" s="144"/>
      <c r="J257" s="144"/>
      <c r="K257" s="144"/>
      <c r="L257" s="144"/>
      <c r="M257" s="144"/>
      <c r="N257" s="144"/>
      <c r="O257" s="145"/>
      <c r="P257" s="146"/>
    </row>
    <row r="258" spans="1:16" ht="12.75">
      <c r="A258" s="142"/>
      <c r="B258" s="143"/>
      <c r="C258" s="144"/>
      <c r="D258" s="144"/>
      <c r="E258" s="144"/>
      <c r="F258" s="144"/>
      <c r="G258" s="143"/>
      <c r="H258" s="144"/>
      <c r="I258" s="144"/>
      <c r="J258" s="144"/>
      <c r="K258" s="144"/>
      <c r="L258" s="144"/>
      <c r="M258" s="144"/>
      <c r="N258" s="144"/>
      <c r="O258" s="145"/>
      <c r="P258" s="146"/>
    </row>
    <row r="259" spans="1:16" ht="12.75">
      <c r="A259" s="142"/>
      <c r="B259" s="143"/>
      <c r="C259" s="144"/>
      <c r="D259" s="144"/>
      <c r="E259" s="144"/>
      <c r="F259" s="144"/>
      <c r="G259" s="143"/>
      <c r="H259" s="144"/>
      <c r="I259" s="144"/>
      <c r="J259" s="144"/>
      <c r="K259" s="144"/>
      <c r="L259" s="144"/>
      <c r="M259" s="144"/>
      <c r="N259" s="144"/>
      <c r="O259" s="145"/>
      <c r="P259" s="146"/>
    </row>
    <row r="260" spans="1:16" ht="12.75">
      <c r="A260" s="142"/>
      <c r="B260" s="143"/>
      <c r="C260" s="144"/>
      <c r="D260" s="144"/>
      <c r="E260" s="144"/>
      <c r="F260" s="144"/>
      <c r="G260" s="143"/>
      <c r="H260" s="144"/>
      <c r="I260" s="144"/>
      <c r="J260" s="144"/>
      <c r="K260" s="144"/>
      <c r="L260" s="144"/>
      <c r="M260" s="144"/>
      <c r="N260" s="144"/>
      <c r="O260" s="145"/>
      <c r="P260" s="146"/>
    </row>
    <row r="261" spans="1:16" ht="12.75">
      <c r="A261" s="142"/>
      <c r="B261" s="143"/>
      <c r="C261" s="144"/>
      <c r="D261" s="144"/>
      <c r="E261" s="144"/>
      <c r="F261" s="144"/>
      <c r="G261" s="143"/>
      <c r="H261" s="144"/>
      <c r="I261" s="144"/>
      <c r="J261" s="144"/>
      <c r="K261" s="144"/>
      <c r="L261" s="144"/>
      <c r="M261" s="144"/>
      <c r="N261" s="144"/>
      <c r="O261" s="145"/>
      <c r="P261" s="146"/>
    </row>
    <row r="262" spans="1:16" ht="12.75">
      <c r="A262" s="142"/>
      <c r="B262" s="143"/>
      <c r="C262" s="144"/>
      <c r="D262" s="144"/>
      <c r="E262" s="144"/>
      <c r="F262" s="144"/>
      <c r="G262" s="143"/>
      <c r="H262" s="144"/>
      <c r="I262" s="144"/>
      <c r="J262" s="144"/>
      <c r="K262" s="144"/>
      <c r="L262" s="144"/>
      <c r="M262" s="144"/>
      <c r="N262" s="144"/>
      <c r="O262" s="145"/>
      <c r="P262" s="146"/>
    </row>
    <row r="263" spans="1:16" ht="12.75">
      <c r="A263" s="142"/>
      <c r="B263" s="143"/>
      <c r="C263" s="144"/>
      <c r="D263" s="144"/>
      <c r="E263" s="144"/>
      <c r="F263" s="144"/>
      <c r="G263" s="143"/>
      <c r="H263" s="144"/>
      <c r="I263" s="144"/>
      <c r="J263" s="144"/>
      <c r="K263" s="144"/>
      <c r="L263" s="144"/>
      <c r="M263" s="144"/>
      <c r="N263" s="144"/>
      <c r="O263" s="145"/>
      <c r="P263" s="146"/>
    </row>
    <row r="264" spans="1:16" ht="12.75">
      <c r="A264" s="142"/>
      <c r="B264" s="143"/>
      <c r="C264" s="144"/>
      <c r="D264" s="144"/>
      <c r="E264" s="144"/>
      <c r="F264" s="144"/>
      <c r="G264" s="143"/>
      <c r="H264" s="144"/>
      <c r="I264" s="144"/>
      <c r="J264" s="144"/>
      <c r="K264" s="144"/>
      <c r="L264" s="144"/>
      <c r="M264" s="144"/>
      <c r="N264" s="144"/>
      <c r="O264" s="145"/>
      <c r="P264" s="146"/>
    </row>
    <row r="265" spans="1:16" ht="12.75">
      <c r="A265" s="142"/>
      <c r="B265" s="143"/>
      <c r="C265" s="144"/>
      <c r="D265" s="144"/>
      <c r="E265" s="144"/>
      <c r="F265" s="144"/>
      <c r="G265" s="143"/>
      <c r="H265" s="144"/>
      <c r="I265" s="144"/>
      <c r="J265" s="144"/>
      <c r="K265" s="144"/>
      <c r="L265" s="144"/>
      <c r="M265" s="144"/>
      <c r="N265" s="144"/>
      <c r="O265" s="145"/>
      <c r="P265" s="146"/>
    </row>
    <row r="266" spans="1:16" ht="12.75">
      <c r="A266" s="142"/>
      <c r="B266" s="143"/>
      <c r="C266" s="144"/>
      <c r="D266" s="144"/>
      <c r="E266" s="144"/>
      <c r="F266" s="144"/>
      <c r="G266" s="143"/>
      <c r="H266" s="144"/>
      <c r="I266" s="144"/>
      <c r="J266" s="144"/>
      <c r="K266" s="144"/>
      <c r="L266" s="144"/>
      <c r="M266" s="144"/>
      <c r="N266" s="144"/>
      <c r="O266" s="145"/>
      <c r="P266" s="146"/>
    </row>
    <row r="267" spans="1:16" ht="12.75">
      <c r="A267" s="142"/>
      <c r="B267" s="143"/>
      <c r="C267" s="144"/>
      <c r="D267" s="144"/>
      <c r="E267" s="144"/>
      <c r="F267" s="144"/>
      <c r="G267" s="143"/>
      <c r="H267" s="144"/>
      <c r="I267" s="144"/>
      <c r="J267" s="144"/>
      <c r="K267" s="144"/>
      <c r="L267" s="144"/>
      <c r="M267" s="144"/>
      <c r="N267" s="144"/>
      <c r="O267" s="145"/>
      <c r="P267" s="146"/>
    </row>
    <row r="268" spans="1:16" ht="12.75">
      <c r="A268" s="142"/>
      <c r="B268" s="143"/>
      <c r="C268" s="144"/>
      <c r="D268" s="144"/>
      <c r="E268" s="144"/>
      <c r="F268" s="144"/>
      <c r="G268" s="143"/>
      <c r="H268" s="144"/>
      <c r="I268" s="144"/>
      <c r="J268" s="144"/>
      <c r="K268" s="144"/>
      <c r="L268" s="144"/>
      <c r="M268" s="144"/>
      <c r="N268" s="144"/>
      <c r="O268" s="145"/>
      <c r="P268" s="146"/>
    </row>
    <row r="269" spans="1:16" ht="12.75">
      <c r="A269" s="142"/>
      <c r="B269" s="143"/>
      <c r="C269" s="144"/>
      <c r="D269" s="144"/>
      <c r="E269" s="144"/>
      <c r="F269" s="144"/>
      <c r="G269" s="143"/>
      <c r="H269" s="144"/>
      <c r="I269" s="144"/>
      <c r="J269" s="144"/>
      <c r="K269" s="144"/>
      <c r="L269" s="144"/>
      <c r="M269" s="144"/>
      <c r="N269" s="144"/>
      <c r="O269" s="145"/>
      <c r="P269" s="146"/>
    </row>
    <row r="270" spans="1:16" ht="12.75">
      <c r="A270" s="142"/>
      <c r="B270" s="143"/>
      <c r="C270" s="144"/>
      <c r="D270" s="144"/>
      <c r="E270" s="144"/>
      <c r="F270" s="144"/>
      <c r="G270" s="143"/>
      <c r="H270" s="144"/>
      <c r="I270" s="144"/>
      <c r="J270" s="144"/>
      <c r="K270" s="144"/>
      <c r="L270" s="144"/>
      <c r="M270" s="144"/>
      <c r="N270" s="144"/>
      <c r="O270" s="145"/>
      <c r="P270" s="146"/>
    </row>
    <row r="271" spans="1:16" ht="12.75">
      <c r="A271" s="142"/>
      <c r="B271" s="143"/>
      <c r="C271" s="144"/>
      <c r="D271" s="144"/>
      <c r="E271" s="144"/>
      <c r="F271" s="144"/>
      <c r="G271" s="143"/>
      <c r="H271" s="144"/>
      <c r="I271" s="144"/>
      <c r="J271" s="144"/>
      <c r="K271" s="144"/>
      <c r="L271" s="144"/>
      <c r="M271" s="144"/>
      <c r="N271" s="144"/>
      <c r="O271" s="145"/>
      <c r="P271" s="146"/>
    </row>
    <row r="272" spans="1:16" ht="12.75">
      <c r="A272" s="142"/>
      <c r="B272" s="143"/>
      <c r="C272" s="144"/>
      <c r="D272" s="144"/>
      <c r="E272" s="144"/>
      <c r="F272" s="144"/>
      <c r="G272" s="143"/>
      <c r="H272" s="144"/>
      <c r="I272" s="144"/>
      <c r="J272" s="144"/>
      <c r="K272" s="144"/>
      <c r="L272" s="144"/>
      <c r="M272" s="144"/>
      <c r="N272" s="144"/>
      <c r="O272" s="145"/>
      <c r="P272" s="146"/>
    </row>
    <row r="273" spans="1:16" ht="12.75">
      <c r="A273" s="142"/>
      <c r="B273" s="143"/>
      <c r="C273" s="144"/>
      <c r="D273" s="144"/>
      <c r="E273" s="144"/>
      <c r="F273" s="144"/>
      <c r="G273" s="143"/>
      <c r="H273" s="144"/>
      <c r="I273" s="144"/>
      <c r="J273" s="144"/>
      <c r="K273" s="144"/>
      <c r="L273" s="144"/>
      <c r="M273" s="144"/>
      <c r="N273" s="144"/>
      <c r="O273" s="145"/>
      <c r="P273" s="146"/>
    </row>
    <row r="274" spans="1:16" ht="12.75">
      <c r="A274" s="142"/>
      <c r="B274" s="143"/>
      <c r="C274" s="144"/>
      <c r="D274" s="144"/>
      <c r="E274" s="144"/>
      <c r="F274" s="144"/>
      <c r="G274" s="143"/>
      <c r="H274" s="144"/>
      <c r="I274" s="144"/>
      <c r="J274" s="144"/>
      <c r="K274" s="144"/>
      <c r="L274" s="144"/>
      <c r="M274" s="144"/>
      <c r="N274" s="144"/>
      <c r="O274" s="145"/>
      <c r="P274" s="146"/>
    </row>
    <row r="275" spans="1:16" ht="12.75">
      <c r="A275" s="142"/>
      <c r="B275" s="143"/>
      <c r="C275" s="144"/>
      <c r="D275" s="144"/>
      <c r="E275" s="144"/>
      <c r="F275" s="144"/>
      <c r="G275" s="143"/>
      <c r="H275" s="144"/>
      <c r="I275" s="144"/>
      <c r="J275" s="144"/>
      <c r="K275" s="144"/>
      <c r="L275" s="144"/>
      <c r="M275" s="144"/>
      <c r="N275" s="144"/>
      <c r="O275" s="145"/>
      <c r="P275" s="146"/>
    </row>
    <row r="276" spans="1:16" ht="12.75">
      <c r="A276" s="142"/>
      <c r="B276" s="143"/>
      <c r="C276" s="144"/>
      <c r="D276" s="144"/>
      <c r="E276" s="144"/>
      <c r="F276" s="144"/>
      <c r="G276" s="143"/>
      <c r="H276" s="144"/>
      <c r="I276" s="144"/>
      <c r="J276" s="144"/>
      <c r="K276" s="144"/>
      <c r="L276" s="144"/>
      <c r="M276" s="144"/>
      <c r="N276" s="144"/>
      <c r="O276" s="145"/>
      <c r="P276" s="146"/>
    </row>
    <row r="277" spans="1:16" ht="12.75">
      <c r="A277" s="142"/>
      <c r="B277" s="143"/>
      <c r="C277" s="144"/>
      <c r="D277" s="144"/>
      <c r="E277" s="144"/>
      <c r="F277" s="144"/>
      <c r="G277" s="143"/>
      <c r="H277" s="144"/>
      <c r="I277" s="144"/>
      <c r="J277" s="144"/>
      <c r="K277" s="144"/>
      <c r="L277" s="144"/>
      <c r="M277" s="144"/>
      <c r="N277" s="144"/>
      <c r="O277" s="145"/>
      <c r="P277" s="146"/>
    </row>
    <row r="278" spans="1:16" ht="12.75">
      <c r="A278" s="142"/>
      <c r="B278" s="143"/>
      <c r="C278" s="144"/>
      <c r="D278" s="144"/>
      <c r="E278" s="144"/>
      <c r="F278" s="144"/>
      <c r="G278" s="143"/>
      <c r="H278" s="144"/>
      <c r="I278" s="144"/>
      <c r="J278" s="144"/>
      <c r="K278" s="144"/>
      <c r="L278" s="144"/>
      <c r="M278" s="144"/>
      <c r="N278" s="144"/>
      <c r="O278" s="145"/>
      <c r="P278" s="146"/>
    </row>
    <row r="279" spans="1:16" ht="12.75">
      <c r="A279" s="142"/>
      <c r="B279" s="143"/>
      <c r="C279" s="144"/>
      <c r="D279" s="144"/>
      <c r="E279" s="144"/>
      <c r="F279" s="144"/>
      <c r="G279" s="143"/>
      <c r="H279" s="144"/>
      <c r="I279" s="144"/>
      <c r="J279" s="144"/>
      <c r="K279" s="144"/>
      <c r="L279" s="144"/>
      <c r="M279" s="144"/>
      <c r="N279" s="144"/>
      <c r="O279" s="145"/>
      <c r="P279" s="146"/>
    </row>
    <row r="280" spans="1:16" ht="12.75">
      <c r="A280" s="142"/>
      <c r="B280" s="143"/>
      <c r="C280" s="144"/>
      <c r="D280" s="144"/>
      <c r="E280" s="144"/>
      <c r="F280" s="144"/>
      <c r="G280" s="143"/>
      <c r="H280" s="144"/>
      <c r="I280" s="144"/>
      <c r="J280" s="144"/>
      <c r="K280" s="144"/>
      <c r="L280" s="144"/>
      <c r="M280" s="144"/>
      <c r="N280" s="144"/>
      <c r="O280" s="145"/>
      <c r="P280" s="146"/>
    </row>
    <row r="281" spans="1:16" ht="12.75">
      <c r="A281" s="142"/>
      <c r="B281" s="143"/>
      <c r="C281" s="144"/>
      <c r="D281" s="144"/>
      <c r="E281" s="144"/>
      <c r="F281" s="144"/>
      <c r="G281" s="143"/>
      <c r="H281" s="144"/>
      <c r="I281" s="144"/>
      <c r="J281" s="144"/>
      <c r="K281" s="144"/>
      <c r="L281" s="144"/>
      <c r="M281" s="144"/>
      <c r="N281" s="144"/>
      <c r="O281" s="145"/>
      <c r="P281" s="146"/>
    </row>
    <row r="282" spans="1:16" ht="12.75">
      <c r="A282" s="142"/>
      <c r="B282" s="143"/>
      <c r="C282" s="144"/>
      <c r="D282" s="144"/>
      <c r="E282" s="144"/>
      <c r="F282" s="144"/>
      <c r="G282" s="143"/>
      <c r="H282" s="144"/>
      <c r="I282" s="144"/>
      <c r="J282" s="144"/>
      <c r="K282" s="144"/>
      <c r="L282" s="144"/>
      <c r="M282" s="144"/>
      <c r="N282" s="144"/>
      <c r="O282" s="145"/>
      <c r="P282" s="146"/>
    </row>
    <row r="283" spans="1:16" ht="12.75">
      <c r="A283" s="142"/>
      <c r="B283" s="143"/>
      <c r="C283" s="144"/>
      <c r="D283" s="144"/>
      <c r="E283" s="144"/>
      <c r="F283" s="144"/>
      <c r="G283" s="143"/>
      <c r="H283" s="144"/>
      <c r="I283" s="144"/>
      <c r="J283" s="144"/>
      <c r="K283" s="144"/>
      <c r="L283" s="144"/>
      <c r="M283" s="144"/>
      <c r="N283" s="144"/>
      <c r="O283" s="145"/>
      <c r="P283" s="146"/>
    </row>
    <row r="284" spans="1:16" ht="12.75">
      <c r="A284" s="142"/>
      <c r="B284" s="143"/>
      <c r="C284" s="144"/>
      <c r="D284" s="144"/>
      <c r="E284" s="144"/>
      <c r="F284" s="144"/>
      <c r="G284" s="143"/>
      <c r="H284" s="144"/>
      <c r="I284" s="144"/>
      <c r="J284" s="144"/>
      <c r="K284" s="144"/>
      <c r="L284" s="144"/>
      <c r="M284" s="144"/>
      <c r="N284" s="144"/>
      <c r="O284" s="145"/>
      <c r="P284" s="146"/>
    </row>
    <row r="285" spans="1:16" ht="12.75">
      <c r="A285" s="142"/>
      <c r="B285" s="143"/>
      <c r="C285" s="144"/>
      <c r="D285" s="144"/>
      <c r="E285" s="144"/>
      <c r="F285" s="144"/>
      <c r="G285" s="143"/>
      <c r="H285" s="144"/>
      <c r="I285" s="144"/>
      <c r="J285" s="144"/>
      <c r="K285" s="144"/>
      <c r="L285" s="144"/>
      <c r="M285" s="144"/>
      <c r="N285" s="144"/>
      <c r="O285" s="145"/>
      <c r="P285" s="146"/>
    </row>
    <row r="286" spans="1:16" ht="12.75">
      <c r="A286" s="142"/>
      <c r="B286" s="143"/>
      <c r="C286" s="144"/>
      <c r="D286" s="144"/>
      <c r="E286" s="144"/>
      <c r="F286" s="144"/>
      <c r="G286" s="143"/>
      <c r="H286" s="144"/>
      <c r="I286" s="144"/>
      <c r="J286" s="144"/>
      <c r="K286" s="144"/>
      <c r="L286" s="144"/>
      <c r="M286" s="144"/>
      <c r="N286" s="144"/>
      <c r="O286" s="145"/>
      <c r="P286" s="146"/>
    </row>
    <row r="287" spans="1:16" ht="12.75">
      <c r="A287" s="142"/>
      <c r="B287" s="143"/>
      <c r="C287" s="144"/>
      <c r="D287" s="144"/>
      <c r="E287" s="144"/>
      <c r="F287" s="144"/>
      <c r="G287" s="143"/>
      <c r="H287" s="144"/>
      <c r="I287" s="144"/>
      <c r="J287" s="144"/>
      <c r="K287" s="144"/>
      <c r="L287" s="144"/>
      <c r="M287" s="144"/>
      <c r="N287" s="144"/>
      <c r="O287" s="145"/>
      <c r="P287" s="146"/>
    </row>
    <row r="288" spans="1:16" ht="12.75">
      <c r="A288" s="142"/>
      <c r="B288" s="143"/>
      <c r="C288" s="144"/>
      <c r="D288" s="144"/>
      <c r="E288" s="144"/>
      <c r="F288" s="144"/>
      <c r="G288" s="143"/>
      <c r="H288" s="144"/>
      <c r="I288" s="144"/>
      <c r="J288" s="144"/>
      <c r="K288" s="144"/>
      <c r="L288" s="144"/>
      <c r="M288" s="144"/>
      <c r="N288" s="144"/>
      <c r="O288" s="145"/>
      <c r="P288" s="146"/>
    </row>
    <row r="289" spans="1:16" ht="12.75">
      <c r="A289" s="142"/>
      <c r="B289" s="143"/>
      <c r="C289" s="144"/>
      <c r="D289" s="144"/>
      <c r="E289" s="144"/>
      <c r="F289" s="144"/>
      <c r="G289" s="143"/>
      <c r="H289" s="144"/>
      <c r="I289" s="144"/>
      <c r="J289" s="144"/>
      <c r="K289" s="144"/>
      <c r="L289" s="144"/>
      <c r="M289" s="144"/>
      <c r="N289" s="144"/>
      <c r="O289" s="145"/>
      <c r="P289" s="146"/>
    </row>
    <row r="290" spans="1:16" ht="12.75">
      <c r="A290" s="142"/>
      <c r="B290" s="143"/>
      <c r="C290" s="144"/>
      <c r="D290" s="144"/>
      <c r="E290" s="144"/>
      <c r="F290" s="144"/>
      <c r="G290" s="143"/>
      <c r="H290" s="144"/>
      <c r="I290" s="144"/>
      <c r="J290" s="144"/>
      <c r="K290" s="144"/>
      <c r="L290" s="144"/>
      <c r="M290" s="144"/>
      <c r="N290" s="144"/>
      <c r="O290" s="145"/>
      <c r="P290" s="146"/>
    </row>
    <row r="291" spans="1:16" ht="12.75">
      <c r="A291" s="142"/>
      <c r="B291" s="143"/>
      <c r="C291" s="144"/>
      <c r="D291" s="144"/>
      <c r="E291" s="144"/>
      <c r="F291" s="144"/>
      <c r="G291" s="143"/>
      <c r="H291" s="144"/>
      <c r="I291" s="144"/>
      <c r="J291" s="144"/>
      <c r="K291" s="144"/>
      <c r="L291" s="144"/>
      <c r="M291" s="144"/>
      <c r="N291" s="144"/>
      <c r="O291" s="145"/>
      <c r="P291" s="146"/>
    </row>
    <row r="292" spans="1:16" ht="12.75">
      <c r="A292" s="142"/>
      <c r="B292" s="143"/>
      <c r="C292" s="144"/>
      <c r="D292" s="144"/>
      <c r="E292" s="144"/>
      <c r="F292" s="144"/>
      <c r="G292" s="143"/>
      <c r="H292" s="144"/>
      <c r="I292" s="144"/>
      <c r="J292" s="144"/>
      <c r="K292" s="144"/>
      <c r="L292" s="144"/>
      <c r="M292" s="144"/>
      <c r="N292" s="144"/>
      <c r="O292" s="145"/>
      <c r="P292" s="146"/>
    </row>
    <row r="293" spans="1:16" ht="12.75">
      <c r="A293" s="142"/>
      <c r="B293" s="143"/>
      <c r="C293" s="144"/>
      <c r="D293" s="144"/>
      <c r="E293" s="144"/>
      <c r="F293" s="144"/>
      <c r="G293" s="143"/>
      <c r="H293" s="144"/>
      <c r="I293" s="144"/>
      <c r="J293" s="144"/>
      <c r="K293" s="144"/>
      <c r="L293" s="144"/>
      <c r="M293" s="144"/>
      <c r="N293" s="144"/>
      <c r="O293" s="145"/>
      <c r="P293" s="146"/>
    </row>
    <row r="294" spans="1:16" ht="12.75">
      <c r="A294" s="142"/>
      <c r="B294" s="143"/>
      <c r="C294" s="144"/>
      <c r="D294" s="144"/>
      <c r="E294" s="144"/>
      <c r="F294" s="144"/>
      <c r="G294" s="143"/>
      <c r="H294" s="144"/>
      <c r="I294" s="144"/>
      <c r="J294" s="144"/>
      <c r="K294" s="144"/>
      <c r="L294" s="144"/>
      <c r="M294" s="144"/>
      <c r="N294" s="144"/>
      <c r="O294" s="145"/>
      <c r="P294" s="146"/>
    </row>
    <row r="295" spans="1:16" ht="12.75">
      <c r="A295" s="142"/>
      <c r="B295" s="143"/>
      <c r="C295" s="144"/>
      <c r="D295" s="144"/>
      <c r="E295" s="144"/>
      <c r="F295" s="144"/>
      <c r="G295" s="143"/>
      <c r="H295" s="144"/>
      <c r="I295" s="144"/>
      <c r="J295" s="144"/>
      <c r="K295" s="144"/>
      <c r="L295" s="144"/>
      <c r="M295" s="144"/>
      <c r="N295" s="144"/>
      <c r="O295" s="145"/>
      <c r="P295" s="146"/>
    </row>
    <row r="296" spans="1:16" ht="12.75">
      <c r="A296" s="142"/>
      <c r="B296" s="143"/>
      <c r="C296" s="144"/>
      <c r="D296" s="144"/>
      <c r="E296" s="144"/>
      <c r="F296" s="144"/>
      <c r="G296" s="143"/>
      <c r="H296" s="144"/>
      <c r="I296" s="144"/>
      <c r="J296" s="144"/>
      <c r="K296" s="144"/>
      <c r="L296" s="144"/>
      <c r="M296" s="144"/>
      <c r="N296" s="144"/>
      <c r="O296" s="145"/>
      <c r="P296" s="146"/>
    </row>
    <row r="297" spans="1:16" ht="12.75">
      <c r="A297" s="142"/>
      <c r="B297" s="143"/>
      <c r="C297" s="144"/>
      <c r="D297" s="144"/>
      <c r="E297" s="144"/>
      <c r="F297" s="144"/>
      <c r="G297" s="143"/>
      <c r="H297" s="144"/>
      <c r="I297" s="144"/>
      <c r="J297" s="144"/>
      <c r="K297" s="144"/>
      <c r="L297" s="144"/>
      <c r="M297" s="144"/>
      <c r="N297" s="144"/>
      <c r="O297" s="145"/>
      <c r="P297" s="146"/>
    </row>
    <row r="298" spans="1:16" ht="12.75">
      <c r="A298" s="142"/>
      <c r="B298" s="143"/>
      <c r="C298" s="144"/>
      <c r="D298" s="144"/>
      <c r="E298" s="144"/>
      <c r="F298" s="144"/>
      <c r="G298" s="143"/>
      <c r="H298" s="144"/>
      <c r="I298" s="144"/>
      <c r="J298" s="144"/>
      <c r="K298" s="144"/>
      <c r="L298" s="144"/>
      <c r="M298" s="144"/>
      <c r="N298" s="144"/>
      <c r="O298" s="145"/>
      <c r="P298" s="146"/>
    </row>
    <row r="299" spans="1:16" ht="12.75">
      <c r="A299" s="142"/>
      <c r="B299" s="143"/>
      <c r="C299" s="144"/>
      <c r="D299" s="144"/>
      <c r="E299" s="144"/>
      <c r="F299" s="144"/>
      <c r="G299" s="143"/>
      <c r="H299" s="144"/>
      <c r="I299" s="144"/>
      <c r="J299" s="144"/>
      <c r="K299" s="144"/>
      <c r="L299" s="144"/>
      <c r="M299" s="144"/>
      <c r="N299" s="144"/>
      <c r="O299" s="145"/>
      <c r="P299" s="146"/>
    </row>
    <row r="300" spans="1:16" ht="12.75">
      <c r="A300" s="142"/>
      <c r="B300" s="143"/>
      <c r="C300" s="144"/>
      <c r="D300" s="144"/>
      <c r="E300" s="144"/>
      <c r="F300" s="144"/>
      <c r="G300" s="143"/>
      <c r="H300" s="144"/>
      <c r="I300" s="144"/>
      <c r="J300" s="144"/>
      <c r="K300" s="144"/>
      <c r="L300" s="144"/>
      <c r="M300" s="144"/>
      <c r="N300" s="144"/>
      <c r="O300" s="145"/>
      <c r="P300" s="146"/>
    </row>
    <row r="301" spans="1:16" ht="12.75">
      <c r="A301" s="142"/>
      <c r="B301" s="143"/>
      <c r="C301" s="144"/>
      <c r="D301" s="144"/>
      <c r="E301" s="144"/>
      <c r="F301" s="144"/>
      <c r="G301" s="143"/>
      <c r="H301" s="144"/>
      <c r="I301" s="144"/>
      <c r="J301" s="144"/>
      <c r="K301" s="144"/>
      <c r="L301" s="144"/>
      <c r="M301" s="144"/>
      <c r="N301" s="144"/>
      <c r="O301" s="145"/>
      <c r="P301" s="146"/>
    </row>
    <row r="302" spans="1:16" ht="12.75">
      <c r="A302" s="142"/>
      <c r="B302" s="143"/>
      <c r="C302" s="144"/>
      <c r="D302" s="144"/>
      <c r="E302" s="144"/>
      <c r="F302" s="144"/>
      <c r="G302" s="143"/>
      <c r="H302" s="144"/>
      <c r="I302" s="144"/>
      <c r="J302" s="144"/>
      <c r="K302" s="144"/>
      <c r="L302" s="144"/>
      <c r="M302" s="144"/>
      <c r="N302" s="144"/>
      <c r="O302" s="145"/>
      <c r="P302" s="146"/>
    </row>
    <row r="303" spans="1:16" ht="12.75">
      <c r="A303" s="142"/>
      <c r="B303" s="143"/>
      <c r="C303" s="144"/>
      <c r="D303" s="144"/>
      <c r="E303" s="144"/>
      <c r="F303" s="144"/>
      <c r="G303" s="143"/>
      <c r="H303" s="144"/>
      <c r="I303" s="144"/>
      <c r="J303" s="144"/>
      <c r="K303" s="144"/>
      <c r="L303" s="144"/>
      <c r="M303" s="144"/>
      <c r="N303" s="144"/>
      <c r="O303" s="145"/>
      <c r="P303" s="146"/>
    </row>
    <row r="304" spans="1:16" ht="12.75">
      <c r="A304" s="142"/>
      <c r="B304" s="143"/>
      <c r="C304" s="144"/>
      <c r="D304" s="144"/>
      <c r="E304" s="144"/>
      <c r="F304" s="144"/>
      <c r="G304" s="143"/>
      <c r="H304" s="144"/>
      <c r="I304" s="144"/>
      <c r="J304" s="144"/>
      <c r="K304" s="144"/>
      <c r="L304" s="144"/>
      <c r="M304" s="144"/>
      <c r="N304" s="144"/>
      <c r="O304" s="145"/>
      <c r="P304" s="146"/>
    </row>
    <row r="305" spans="1:16" ht="12.75">
      <c r="A305" s="142"/>
      <c r="B305" s="143"/>
      <c r="C305" s="144"/>
      <c r="D305" s="144"/>
      <c r="E305" s="144"/>
      <c r="F305" s="144"/>
      <c r="G305" s="143"/>
      <c r="H305" s="144"/>
      <c r="I305" s="144"/>
      <c r="J305" s="144"/>
      <c r="K305" s="144"/>
      <c r="L305" s="144"/>
      <c r="M305" s="144"/>
      <c r="N305" s="144"/>
      <c r="O305" s="145"/>
      <c r="P305" s="146"/>
    </row>
    <row r="306" spans="1:16" ht="12.75">
      <c r="A306" s="142"/>
      <c r="B306" s="143"/>
      <c r="C306" s="144"/>
      <c r="D306" s="144"/>
      <c r="E306" s="144"/>
      <c r="F306" s="144"/>
      <c r="G306" s="143"/>
      <c r="H306" s="144"/>
      <c r="I306" s="144"/>
      <c r="J306" s="144"/>
      <c r="K306" s="144"/>
      <c r="L306" s="144"/>
      <c r="M306" s="144"/>
      <c r="N306" s="144"/>
      <c r="O306" s="145"/>
      <c r="P306" s="146"/>
    </row>
    <row r="307" spans="1:16" ht="12.75">
      <c r="A307" s="142"/>
      <c r="B307" s="143"/>
      <c r="C307" s="144"/>
      <c r="D307" s="144"/>
      <c r="E307" s="144"/>
      <c r="F307" s="144"/>
      <c r="G307" s="143"/>
      <c r="H307" s="144"/>
      <c r="I307" s="144"/>
      <c r="J307" s="144"/>
      <c r="K307" s="144"/>
      <c r="L307" s="144"/>
      <c r="M307" s="144"/>
      <c r="N307" s="144"/>
      <c r="O307" s="145"/>
      <c r="P307" s="146"/>
    </row>
    <row r="308" spans="1:16" ht="12.75">
      <c r="A308" s="142"/>
      <c r="B308" s="143"/>
      <c r="C308" s="144"/>
      <c r="D308" s="144"/>
      <c r="E308" s="144"/>
      <c r="F308" s="144"/>
      <c r="G308" s="143"/>
      <c r="H308" s="144"/>
      <c r="I308" s="144"/>
      <c r="J308" s="144"/>
      <c r="K308" s="144"/>
      <c r="L308" s="144"/>
      <c r="M308" s="144"/>
      <c r="N308" s="144"/>
      <c r="O308" s="145"/>
      <c r="P308" s="146"/>
    </row>
    <row r="309" spans="1:16" ht="12.75">
      <c r="A309" s="142"/>
      <c r="B309" s="143"/>
      <c r="C309" s="144"/>
      <c r="D309" s="144"/>
      <c r="E309" s="144"/>
      <c r="F309" s="144"/>
      <c r="G309" s="143"/>
      <c r="H309" s="144"/>
      <c r="I309" s="144"/>
      <c r="J309" s="144"/>
      <c r="K309" s="144"/>
      <c r="L309" s="144"/>
      <c r="M309" s="144"/>
      <c r="N309" s="144"/>
      <c r="O309" s="145"/>
      <c r="P309" s="146"/>
    </row>
    <row r="310" spans="1:16" ht="12.75">
      <c r="A310" s="142"/>
      <c r="B310" s="143"/>
      <c r="C310" s="144"/>
      <c r="D310" s="144"/>
      <c r="E310" s="144"/>
      <c r="F310" s="144"/>
      <c r="G310" s="143"/>
      <c r="H310" s="144"/>
      <c r="I310" s="144"/>
      <c r="J310" s="144"/>
      <c r="K310" s="144"/>
      <c r="L310" s="144"/>
      <c r="M310" s="144"/>
      <c r="N310" s="144"/>
      <c r="O310" s="145"/>
      <c r="P310" s="146"/>
    </row>
    <row r="311" spans="1:16" ht="12.75">
      <c r="A311" s="142"/>
      <c r="B311" s="143"/>
      <c r="C311" s="144"/>
      <c r="D311" s="144"/>
      <c r="E311" s="144"/>
      <c r="F311" s="144"/>
      <c r="G311" s="143"/>
      <c r="H311" s="144"/>
      <c r="I311" s="144"/>
      <c r="J311" s="144"/>
      <c r="K311" s="144"/>
      <c r="L311" s="144"/>
      <c r="M311" s="144"/>
      <c r="N311" s="144"/>
      <c r="O311" s="145"/>
      <c r="P311" s="146"/>
    </row>
    <row r="312" spans="1:16" ht="12.75">
      <c r="A312" s="142"/>
      <c r="B312" s="143"/>
      <c r="C312" s="144"/>
      <c r="D312" s="144"/>
      <c r="E312" s="144"/>
      <c r="F312" s="144"/>
      <c r="G312" s="143"/>
      <c r="H312" s="144"/>
      <c r="I312" s="144"/>
      <c r="J312" s="144"/>
      <c r="K312" s="144"/>
      <c r="L312" s="144"/>
      <c r="M312" s="144"/>
      <c r="N312" s="144"/>
      <c r="O312" s="145"/>
      <c r="P312" s="146"/>
    </row>
    <row r="313" spans="1:16" ht="12.75">
      <c r="A313" s="142"/>
      <c r="B313" s="143"/>
      <c r="C313" s="144"/>
      <c r="D313" s="144"/>
      <c r="E313" s="144"/>
      <c r="F313" s="144"/>
      <c r="G313" s="143"/>
      <c r="H313" s="144"/>
      <c r="I313" s="144"/>
      <c r="J313" s="144"/>
      <c r="K313" s="144"/>
      <c r="L313" s="144"/>
      <c r="M313" s="144"/>
      <c r="N313" s="144"/>
      <c r="O313" s="145"/>
      <c r="P313" s="146"/>
    </row>
    <row r="314" spans="1:16" ht="12.75">
      <c r="A314" s="142"/>
      <c r="B314" s="143"/>
      <c r="C314" s="144"/>
      <c r="D314" s="144"/>
      <c r="E314" s="144"/>
      <c r="F314" s="144"/>
      <c r="G314" s="143"/>
      <c r="H314" s="144"/>
      <c r="I314" s="144"/>
      <c r="J314" s="144"/>
      <c r="K314" s="144"/>
      <c r="L314" s="144"/>
      <c r="M314" s="144"/>
      <c r="N314" s="144"/>
      <c r="O314" s="145"/>
      <c r="P314" s="146"/>
    </row>
    <row r="315" spans="1:16" ht="12.75">
      <c r="A315" s="142"/>
      <c r="B315" s="143"/>
      <c r="C315" s="144"/>
      <c r="D315" s="144"/>
      <c r="E315" s="144"/>
      <c r="F315" s="144"/>
      <c r="G315" s="143"/>
      <c r="H315" s="144"/>
      <c r="I315" s="144"/>
      <c r="J315" s="144"/>
      <c r="K315" s="144"/>
      <c r="L315" s="144"/>
      <c r="M315" s="144"/>
      <c r="N315" s="144"/>
      <c r="O315" s="145"/>
      <c r="P315" s="146"/>
    </row>
    <row r="316" spans="1:16" ht="12.75">
      <c r="A316" s="142"/>
      <c r="B316" s="143"/>
      <c r="C316" s="144"/>
      <c r="D316" s="144"/>
      <c r="E316" s="144"/>
      <c r="F316" s="144"/>
      <c r="G316" s="143"/>
      <c r="H316" s="144"/>
      <c r="I316" s="144"/>
      <c r="J316" s="144"/>
      <c r="K316" s="144"/>
      <c r="L316" s="144"/>
      <c r="M316" s="144"/>
      <c r="N316" s="144"/>
      <c r="O316" s="145"/>
      <c r="P316" s="146"/>
    </row>
    <row r="317" spans="1:16" ht="12.75">
      <c r="A317" s="142"/>
      <c r="B317" s="143"/>
      <c r="C317" s="144"/>
      <c r="D317" s="144"/>
      <c r="E317" s="144"/>
      <c r="F317" s="144"/>
      <c r="G317" s="143"/>
      <c r="H317" s="144"/>
      <c r="I317" s="144"/>
      <c r="J317" s="144"/>
      <c r="K317" s="144"/>
      <c r="L317" s="144"/>
      <c r="M317" s="144"/>
      <c r="N317" s="144"/>
      <c r="O317" s="145"/>
      <c r="P317" s="146"/>
    </row>
    <row r="318" spans="1:16" ht="12.75">
      <c r="A318" s="142"/>
      <c r="B318" s="143"/>
      <c r="C318" s="144"/>
      <c r="D318" s="144"/>
      <c r="E318" s="144"/>
      <c r="F318" s="144"/>
      <c r="G318" s="143"/>
      <c r="H318" s="144"/>
      <c r="I318" s="144"/>
      <c r="J318" s="144"/>
      <c r="K318" s="144"/>
      <c r="L318" s="144"/>
      <c r="M318" s="144"/>
      <c r="N318" s="144"/>
      <c r="O318" s="145"/>
      <c r="P318" s="146"/>
    </row>
    <row r="319" spans="1:16" ht="12.75">
      <c r="A319" s="142"/>
      <c r="B319" s="143"/>
      <c r="C319" s="144"/>
      <c r="D319" s="144"/>
      <c r="E319" s="144"/>
      <c r="F319" s="144"/>
      <c r="G319" s="143"/>
      <c r="H319" s="144"/>
      <c r="I319" s="144"/>
      <c r="J319" s="144"/>
      <c r="K319" s="144"/>
      <c r="L319" s="144"/>
      <c r="M319" s="144"/>
      <c r="N319" s="144"/>
      <c r="O319" s="145"/>
      <c r="P319" s="146"/>
    </row>
    <row r="320" spans="1:16" ht="12.75">
      <c r="A320" s="142"/>
      <c r="B320" s="143"/>
      <c r="C320" s="144"/>
      <c r="D320" s="144"/>
      <c r="E320" s="144"/>
      <c r="F320" s="144"/>
      <c r="G320" s="143"/>
      <c r="H320" s="144"/>
      <c r="I320" s="144"/>
      <c r="J320" s="144"/>
      <c r="K320" s="144"/>
      <c r="L320" s="144"/>
      <c r="M320" s="144"/>
      <c r="N320" s="144"/>
      <c r="O320" s="145"/>
      <c r="P320" s="146"/>
    </row>
    <row r="321" spans="1:16" ht="12.75">
      <c r="A321" s="142"/>
      <c r="B321" s="143"/>
      <c r="C321" s="144"/>
      <c r="D321" s="144"/>
      <c r="E321" s="144"/>
      <c r="F321" s="144"/>
      <c r="G321" s="143"/>
      <c r="H321" s="144"/>
      <c r="I321" s="144"/>
      <c r="J321" s="144"/>
      <c r="K321" s="144"/>
      <c r="L321" s="144"/>
      <c r="M321" s="144"/>
      <c r="N321" s="144"/>
      <c r="O321" s="145"/>
      <c r="P321" s="146"/>
    </row>
    <row r="322" spans="1:16" ht="12.75">
      <c r="A322" s="142"/>
      <c r="B322" s="143"/>
      <c r="C322" s="144"/>
      <c r="D322" s="144"/>
      <c r="E322" s="144"/>
      <c r="F322" s="144"/>
      <c r="G322" s="143"/>
      <c r="H322" s="144"/>
      <c r="I322" s="144"/>
      <c r="J322" s="144"/>
      <c r="K322" s="144"/>
      <c r="L322" s="144"/>
      <c r="M322" s="144"/>
      <c r="N322" s="144"/>
      <c r="O322" s="145"/>
      <c r="P322" s="146"/>
    </row>
    <row r="323" spans="1:16" ht="12.75">
      <c r="A323" s="142"/>
      <c r="B323" s="143"/>
      <c r="C323" s="144"/>
      <c r="D323" s="144"/>
      <c r="E323" s="144"/>
      <c r="F323" s="144"/>
      <c r="G323" s="143"/>
      <c r="H323" s="144"/>
      <c r="I323" s="144"/>
      <c r="J323" s="144"/>
      <c r="K323" s="144"/>
      <c r="L323" s="144"/>
      <c r="M323" s="144"/>
      <c r="N323" s="144"/>
      <c r="O323" s="145"/>
      <c r="P323" s="146"/>
    </row>
    <row r="324" spans="1:16" ht="12.75">
      <c r="A324" s="142"/>
      <c r="B324" s="143"/>
      <c r="C324" s="144"/>
      <c r="D324" s="144"/>
      <c r="E324" s="144"/>
      <c r="F324" s="144"/>
      <c r="G324" s="143"/>
      <c r="H324" s="144"/>
      <c r="I324" s="144"/>
      <c r="J324" s="144"/>
      <c r="K324" s="144"/>
      <c r="L324" s="144"/>
      <c r="M324" s="144"/>
      <c r="N324" s="144"/>
      <c r="O324" s="145"/>
      <c r="P324" s="146"/>
    </row>
    <row r="325" spans="1:16" ht="12.75">
      <c r="A325" s="142"/>
      <c r="B325" s="143"/>
      <c r="C325" s="144"/>
      <c r="D325" s="144"/>
      <c r="E325" s="144"/>
      <c r="F325" s="144"/>
      <c r="G325" s="143"/>
      <c r="H325" s="144"/>
      <c r="I325" s="144"/>
      <c r="J325" s="144"/>
      <c r="K325" s="144"/>
      <c r="L325" s="144"/>
      <c r="M325" s="144"/>
      <c r="N325" s="144"/>
      <c r="O325" s="145"/>
      <c r="P325" s="146"/>
    </row>
    <row r="326" spans="1:16" ht="12.75">
      <c r="A326" s="142"/>
      <c r="B326" s="143"/>
      <c r="C326" s="144"/>
      <c r="D326" s="144"/>
      <c r="E326" s="144"/>
      <c r="F326" s="144"/>
      <c r="G326" s="143"/>
      <c r="H326" s="144"/>
      <c r="I326" s="144"/>
      <c r="J326" s="144"/>
      <c r="K326" s="144"/>
      <c r="L326" s="144"/>
      <c r="M326" s="144"/>
      <c r="N326" s="144"/>
      <c r="O326" s="145"/>
      <c r="P326" s="146"/>
    </row>
    <row r="327" spans="1:16" ht="12.75">
      <c r="A327" s="142"/>
      <c r="B327" s="143"/>
      <c r="C327" s="144"/>
      <c r="D327" s="144"/>
      <c r="E327" s="144"/>
      <c r="F327" s="144"/>
      <c r="G327" s="143"/>
      <c r="H327" s="144"/>
      <c r="I327" s="144"/>
      <c r="J327" s="144"/>
      <c r="K327" s="144"/>
      <c r="L327" s="144"/>
      <c r="M327" s="144"/>
      <c r="N327" s="144"/>
      <c r="O327" s="145"/>
      <c r="P327" s="146"/>
    </row>
    <row r="328" spans="1:16" ht="12.75">
      <c r="A328" s="142"/>
      <c r="B328" s="143"/>
      <c r="C328" s="144"/>
      <c r="D328" s="144"/>
      <c r="E328" s="144"/>
      <c r="F328" s="144"/>
      <c r="G328" s="143"/>
      <c r="H328" s="144"/>
      <c r="I328" s="144"/>
      <c r="J328" s="144"/>
      <c r="K328" s="144"/>
      <c r="L328" s="144"/>
      <c r="M328" s="144"/>
      <c r="N328" s="144"/>
      <c r="O328" s="145"/>
      <c r="P328" s="146"/>
    </row>
    <row r="329" spans="1:16" ht="12.75">
      <c r="A329" s="142"/>
      <c r="B329" s="143"/>
      <c r="C329" s="144"/>
      <c r="D329" s="144"/>
      <c r="E329" s="144"/>
      <c r="F329" s="144"/>
      <c r="G329" s="143"/>
      <c r="H329" s="144"/>
      <c r="I329" s="144"/>
      <c r="J329" s="144"/>
      <c r="K329" s="144"/>
      <c r="L329" s="144"/>
      <c r="M329" s="144"/>
      <c r="N329" s="144"/>
      <c r="O329" s="145"/>
      <c r="P329" s="146"/>
    </row>
    <row r="330" spans="1:16" ht="12.75">
      <c r="A330" s="142"/>
      <c r="B330" s="143"/>
      <c r="C330" s="144"/>
      <c r="D330" s="144"/>
      <c r="E330" s="144"/>
      <c r="F330" s="144"/>
      <c r="G330" s="143"/>
      <c r="H330" s="144"/>
      <c r="I330" s="144"/>
      <c r="J330" s="144"/>
      <c r="K330" s="144"/>
      <c r="L330" s="144"/>
      <c r="M330" s="144"/>
      <c r="N330" s="144"/>
      <c r="O330" s="145"/>
      <c r="P330" s="146"/>
    </row>
    <row r="331" spans="1:16" ht="12.75">
      <c r="A331" s="142"/>
      <c r="B331" s="143"/>
      <c r="C331" s="144"/>
      <c r="D331" s="144"/>
      <c r="E331" s="144"/>
      <c r="F331" s="144"/>
      <c r="G331" s="143"/>
      <c r="H331" s="144"/>
      <c r="I331" s="144"/>
      <c r="J331" s="144"/>
      <c r="K331" s="144"/>
      <c r="L331" s="144"/>
      <c r="M331" s="144"/>
      <c r="N331" s="144"/>
      <c r="O331" s="145"/>
      <c r="P331" s="146"/>
    </row>
    <row r="332" spans="1:16" ht="12.75">
      <c r="A332" s="142"/>
      <c r="B332" s="143"/>
      <c r="C332" s="144"/>
      <c r="D332" s="144"/>
      <c r="E332" s="144"/>
      <c r="F332" s="144"/>
      <c r="G332" s="143"/>
      <c r="H332" s="144"/>
      <c r="I332" s="144"/>
      <c r="J332" s="144"/>
      <c r="K332" s="144"/>
      <c r="L332" s="144"/>
      <c r="M332" s="144"/>
      <c r="N332" s="144"/>
      <c r="O332" s="145"/>
      <c r="P332" s="146"/>
    </row>
    <row r="333" spans="1:16" ht="12.75">
      <c r="A333" s="142"/>
      <c r="B333" s="143"/>
      <c r="C333" s="144"/>
      <c r="D333" s="144"/>
      <c r="E333" s="144"/>
      <c r="F333" s="144"/>
      <c r="G333" s="143"/>
      <c r="H333" s="144"/>
      <c r="I333" s="144"/>
      <c r="J333" s="144"/>
      <c r="K333" s="144"/>
      <c r="L333" s="144"/>
      <c r="M333" s="144"/>
      <c r="N333" s="144"/>
      <c r="O333" s="145"/>
      <c r="P333" s="146"/>
    </row>
    <row r="334" spans="1:16" ht="12.75">
      <c r="A334" s="142"/>
      <c r="B334" s="143"/>
      <c r="C334" s="144"/>
      <c r="D334" s="144"/>
      <c r="E334" s="144"/>
      <c r="F334" s="144"/>
      <c r="G334" s="143"/>
      <c r="H334" s="144"/>
      <c r="I334" s="144"/>
      <c r="J334" s="144"/>
      <c r="K334" s="144"/>
      <c r="L334" s="144"/>
      <c r="M334" s="144"/>
      <c r="N334" s="144"/>
      <c r="O334" s="145"/>
      <c r="P334" s="146"/>
    </row>
    <row r="335" spans="1:16" ht="12.75">
      <c r="A335" s="142"/>
      <c r="B335" s="143"/>
      <c r="C335" s="144"/>
      <c r="D335" s="144"/>
      <c r="E335" s="144"/>
      <c r="F335" s="144"/>
      <c r="G335" s="143"/>
      <c r="H335" s="144"/>
      <c r="I335" s="144"/>
      <c r="J335" s="144"/>
      <c r="K335" s="144"/>
      <c r="L335" s="144"/>
      <c r="M335" s="144"/>
      <c r="N335" s="144"/>
      <c r="O335" s="145"/>
      <c r="P335" s="146"/>
    </row>
    <row r="336" spans="1:16" ht="12.75">
      <c r="A336" s="142"/>
      <c r="B336" s="143"/>
      <c r="C336" s="144"/>
      <c r="D336" s="144"/>
      <c r="E336" s="144"/>
      <c r="F336" s="144"/>
      <c r="G336" s="143"/>
      <c r="H336" s="144"/>
      <c r="I336" s="144"/>
      <c r="J336" s="144"/>
      <c r="K336" s="144"/>
      <c r="L336" s="144"/>
      <c r="M336" s="144"/>
      <c r="N336" s="144"/>
      <c r="O336" s="145"/>
      <c r="P336" s="146"/>
    </row>
    <row r="337" spans="1:16" ht="12.75">
      <c r="A337" s="142"/>
      <c r="B337" s="143"/>
      <c r="C337" s="144"/>
      <c r="D337" s="144"/>
      <c r="E337" s="144"/>
      <c r="F337" s="144"/>
      <c r="G337" s="143"/>
      <c r="H337" s="144"/>
      <c r="I337" s="144"/>
      <c r="J337" s="144"/>
      <c r="K337" s="144"/>
      <c r="L337" s="144"/>
      <c r="M337" s="144"/>
      <c r="N337" s="144"/>
      <c r="O337" s="145"/>
      <c r="P337" s="146"/>
    </row>
    <row r="338" spans="1:16" ht="12.75">
      <c r="A338" s="142"/>
      <c r="B338" s="143"/>
      <c r="C338" s="144"/>
      <c r="D338" s="144"/>
      <c r="E338" s="144"/>
      <c r="F338" s="144"/>
      <c r="G338" s="143"/>
      <c r="H338" s="144"/>
      <c r="I338" s="144"/>
      <c r="J338" s="144"/>
      <c r="K338" s="144"/>
      <c r="L338" s="144"/>
      <c r="M338" s="144"/>
      <c r="N338" s="144"/>
      <c r="O338" s="145"/>
      <c r="P338" s="146"/>
    </row>
    <row r="339" spans="1:16" ht="12.75">
      <c r="A339" s="142"/>
      <c r="B339" s="143"/>
      <c r="C339" s="144"/>
      <c r="D339" s="144"/>
      <c r="E339" s="144"/>
      <c r="F339" s="144"/>
      <c r="G339" s="143"/>
      <c r="H339" s="144"/>
      <c r="I339" s="144"/>
      <c r="J339" s="144"/>
      <c r="K339" s="144"/>
      <c r="L339" s="144"/>
      <c r="M339" s="144"/>
      <c r="N339" s="144"/>
      <c r="O339" s="145"/>
      <c r="P339" s="146"/>
    </row>
    <row r="340" spans="1:16" ht="12.75">
      <c r="A340" s="142"/>
      <c r="B340" s="143"/>
      <c r="C340" s="144"/>
      <c r="D340" s="144"/>
      <c r="E340" s="144"/>
      <c r="F340" s="144"/>
      <c r="G340" s="143"/>
      <c r="H340" s="144"/>
      <c r="I340" s="144"/>
      <c r="J340" s="144"/>
      <c r="K340" s="144"/>
      <c r="L340" s="144"/>
      <c r="M340" s="144"/>
      <c r="N340" s="144"/>
      <c r="O340" s="145"/>
      <c r="P340" s="146"/>
    </row>
    <row r="341" spans="1:16" ht="12.75">
      <c r="A341" s="142"/>
      <c r="B341" s="143"/>
      <c r="C341" s="144"/>
      <c r="D341" s="144"/>
      <c r="E341" s="144"/>
      <c r="F341" s="144"/>
      <c r="G341" s="143"/>
      <c r="H341" s="144"/>
      <c r="I341" s="144"/>
      <c r="J341" s="144"/>
      <c r="K341" s="144"/>
      <c r="L341" s="144"/>
      <c r="M341" s="144"/>
      <c r="N341" s="144"/>
      <c r="O341" s="145"/>
      <c r="P341" s="146"/>
    </row>
    <row r="342" spans="1:16" ht="12.75">
      <c r="A342" s="142"/>
      <c r="B342" s="143"/>
      <c r="C342" s="144"/>
      <c r="D342" s="144"/>
      <c r="E342" s="144"/>
      <c r="F342" s="144"/>
      <c r="G342" s="143"/>
      <c r="H342" s="144"/>
      <c r="I342" s="144"/>
      <c r="J342" s="144"/>
      <c r="K342" s="144"/>
      <c r="L342" s="144"/>
      <c r="M342" s="144"/>
      <c r="N342" s="144"/>
      <c r="O342" s="145"/>
      <c r="P342" s="146"/>
    </row>
    <row r="343" spans="1:16" ht="12.75">
      <c r="A343" s="142"/>
      <c r="B343" s="143"/>
      <c r="C343" s="144"/>
      <c r="D343" s="144"/>
      <c r="E343" s="144"/>
      <c r="F343" s="144"/>
      <c r="G343" s="143"/>
      <c r="H343" s="144"/>
      <c r="I343" s="144"/>
      <c r="J343" s="144"/>
      <c r="K343" s="144"/>
      <c r="L343" s="144"/>
      <c r="M343" s="144"/>
      <c r="N343" s="144"/>
      <c r="O343" s="145"/>
      <c r="P343" s="146"/>
    </row>
    <row r="344" spans="1:16" ht="12.75">
      <c r="A344" s="142"/>
      <c r="B344" s="143"/>
      <c r="C344" s="144"/>
      <c r="D344" s="144"/>
      <c r="E344" s="144"/>
      <c r="F344" s="144"/>
      <c r="G344" s="143"/>
      <c r="H344" s="144"/>
      <c r="I344" s="144"/>
      <c r="J344" s="144"/>
      <c r="K344" s="144"/>
      <c r="L344" s="144"/>
      <c r="M344" s="144"/>
      <c r="N344" s="144"/>
      <c r="O344" s="145"/>
      <c r="P344" s="146"/>
    </row>
    <row r="345" spans="1:16" ht="12.75">
      <c r="A345" s="142"/>
      <c r="B345" s="143"/>
      <c r="C345" s="144"/>
      <c r="D345" s="144"/>
      <c r="E345" s="144"/>
      <c r="F345" s="144"/>
      <c r="G345" s="143"/>
      <c r="H345" s="144"/>
      <c r="I345" s="144"/>
      <c r="J345" s="144"/>
      <c r="K345" s="144"/>
      <c r="L345" s="144"/>
      <c r="M345" s="144"/>
      <c r="N345" s="144"/>
      <c r="O345" s="145"/>
      <c r="P345" s="146"/>
    </row>
    <row r="346" spans="1:16" ht="12.75">
      <c r="A346" s="142"/>
      <c r="B346" s="143"/>
      <c r="C346" s="144"/>
      <c r="D346" s="144"/>
      <c r="E346" s="144"/>
      <c r="F346" s="144"/>
      <c r="G346" s="143"/>
      <c r="H346" s="144"/>
      <c r="I346" s="144"/>
      <c r="J346" s="144"/>
      <c r="K346" s="144"/>
      <c r="L346" s="144"/>
      <c r="M346" s="144"/>
      <c r="N346" s="144"/>
      <c r="O346" s="145"/>
      <c r="P346" s="146"/>
    </row>
    <row r="347" spans="1:16" ht="12.75">
      <c r="A347" s="142"/>
      <c r="B347" s="143"/>
      <c r="C347" s="144"/>
      <c r="D347" s="144"/>
      <c r="E347" s="144"/>
      <c r="F347" s="144"/>
      <c r="G347" s="143"/>
      <c r="H347" s="144"/>
      <c r="I347" s="144"/>
      <c r="J347" s="144"/>
      <c r="K347" s="144"/>
      <c r="L347" s="144"/>
      <c r="M347" s="144"/>
      <c r="N347" s="144"/>
      <c r="O347" s="145"/>
      <c r="P347" s="146"/>
    </row>
    <row r="348" spans="1:16" ht="12.75">
      <c r="A348" s="142"/>
      <c r="B348" s="143"/>
      <c r="C348" s="144"/>
      <c r="D348" s="144"/>
      <c r="E348" s="144"/>
      <c r="F348" s="144"/>
      <c r="G348" s="143"/>
      <c r="H348" s="144"/>
      <c r="I348" s="144"/>
      <c r="J348" s="144"/>
      <c r="K348" s="144"/>
      <c r="L348" s="144"/>
      <c r="M348" s="144"/>
      <c r="N348" s="144"/>
      <c r="O348" s="145"/>
      <c r="P348" s="146"/>
    </row>
    <row r="349" spans="1:16" ht="12.75">
      <c r="A349" s="142"/>
      <c r="B349" s="143"/>
      <c r="C349" s="144"/>
      <c r="D349" s="144"/>
      <c r="E349" s="144"/>
      <c r="F349" s="144"/>
      <c r="G349" s="143"/>
      <c r="H349" s="144"/>
      <c r="I349" s="144"/>
      <c r="J349" s="144"/>
      <c r="K349" s="144"/>
      <c r="L349" s="144"/>
      <c r="M349" s="144"/>
      <c r="N349" s="144"/>
      <c r="O349" s="145"/>
      <c r="P349" s="146"/>
    </row>
    <row r="350" spans="1:16" ht="12.75">
      <c r="A350" s="142"/>
      <c r="B350" s="143"/>
      <c r="C350" s="144"/>
      <c r="D350" s="144"/>
      <c r="E350" s="144"/>
      <c r="F350" s="144"/>
      <c r="G350" s="143"/>
      <c r="H350" s="144"/>
      <c r="I350" s="144"/>
      <c r="J350" s="144"/>
      <c r="K350" s="144"/>
      <c r="L350" s="144"/>
      <c r="M350" s="144"/>
      <c r="N350" s="144"/>
      <c r="O350" s="145"/>
      <c r="P350" s="146"/>
    </row>
    <row r="351" spans="1:16" ht="12.75">
      <c r="A351" s="142"/>
      <c r="B351" s="143"/>
      <c r="C351" s="144"/>
      <c r="D351" s="144"/>
      <c r="E351" s="144"/>
      <c r="F351" s="144"/>
      <c r="G351" s="143"/>
      <c r="H351" s="144"/>
      <c r="I351" s="144"/>
      <c r="J351" s="144"/>
      <c r="K351" s="144"/>
      <c r="L351" s="144"/>
      <c r="M351" s="144"/>
      <c r="N351" s="144"/>
      <c r="O351" s="145"/>
      <c r="P351" s="146"/>
    </row>
    <row r="352" spans="1:16" ht="12.75">
      <c r="A352" s="142"/>
      <c r="B352" s="143"/>
      <c r="C352" s="144"/>
      <c r="D352" s="144"/>
      <c r="E352" s="144"/>
      <c r="F352" s="144"/>
      <c r="G352" s="143"/>
      <c r="H352" s="144"/>
      <c r="I352" s="144"/>
      <c r="J352" s="144"/>
      <c r="K352" s="144"/>
      <c r="L352" s="144"/>
      <c r="M352" s="144"/>
      <c r="N352" s="144"/>
      <c r="O352" s="145"/>
      <c r="P352" s="146"/>
    </row>
    <row r="353" spans="1:16" ht="12.75">
      <c r="A353" s="142"/>
      <c r="B353" s="143"/>
      <c r="C353" s="144"/>
      <c r="D353" s="144"/>
      <c r="E353" s="144"/>
      <c r="F353" s="144"/>
      <c r="G353" s="143"/>
      <c r="H353" s="144"/>
      <c r="I353" s="144"/>
      <c r="J353" s="144"/>
      <c r="K353" s="144"/>
      <c r="L353" s="144"/>
      <c r="M353" s="144"/>
      <c r="N353" s="144"/>
      <c r="O353" s="145"/>
      <c r="P353" s="146"/>
    </row>
    <row r="354" spans="1:16" ht="12.75">
      <c r="A354" s="142"/>
      <c r="B354" s="143"/>
      <c r="C354" s="144"/>
      <c r="D354" s="144"/>
      <c r="E354" s="144"/>
      <c r="F354" s="144"/>
      <c r="G354" s="143"/>
      <c r="H354" s="144"/>
      <c r="I354" s="144"/>
      <c r="J354" s="144"/>
      <c r="K354" s="144"/>
      <c r="L354" s="144"/>
      <c r="M354" s="144"/>
      <c r="N354" s="144"/>
      <c r="O354" s="145"/>
      <c r="P354" s="146"/>
    </row>
    <row r="355" spans="1:16" ht="12.75">
      <c r="A355" s="142"/>
      <c r="B355" s="143"/>
      <c r="C355" s="144"/>
      <c r="D355" s="144"/>
      <c r="E355" s="144"/>
      <c r="F355" s="144"/>
      <c r="G355" s="143"/>
      <c r="H355" s="144"/>
      <c r="I355" s="144"/>
      <c r="J355" s="144"/>
      <c r="K355" s="144"/>
      <c r="L355" s="144"/>
      <c r="M355" s="144"/>
      <c r="N355" s="144"/>
      <c r="O355" s="145"/>
      <c r="P355" s="146"/>
    </row>
    <row r="356" spans="1:16" ht="12.75">
      <c r="A356" s="142"/>
      <c r="B356" s="143"/>
      <c r="C356" s="144"/>
      <c r="D356" s="144"/>
      <c r="E356" s="144"/>
      <c r="F356" s="144"/>
      <c r="G356" s="143"/>
      <c r="H356" s="144"/>
      <c r="I356" s="144"/>
      <c r="J356" s="144"/>
      <c r="K356" s="144"/>
      <c r="L356" s="144"/>
      <c r="M356" s="144"/>
      <c r="N356" s="144"/>
      <c r="O356" s="145"/>
      <c r="P356" s="146"/>
    </row>
    <row r="357" spans="1:16" ht="12.75">
      <c r="A357" s="142"/>
      <c r="B357" s="143"/>
      <c r="C357" s="144"/>
      <c r="D357" s="144"/>
      <c r="E357" s="144"/>
      <c r="F357" s="144"/>
      <c r="G357" s="143"/>
      <c r="H357" s="144"/>
      <c r="I357" s="144"/>
      <c r="J357" s="144"/>
      <c r="K357" s="144"/>
      <c r="L357" s="144"/>
      <c r="M357" s="144"/>
      <c r="N357" s="144"/>
      <c r="O357" s="145"/>
      <c r="P357" s="146"/>
    </row>
    <row r="358" spans="1:16" ht="12.75">
      <c r="A358" s="142"/>
      <c r="B358" s="143"/>
      <c r="C358" s="144"/>
      <c r="D358" s="144"/>
      <c r="E358" s="144"/>
      <c r="F358" s="144"/>
      <c r="G358" s="143"/>
      <c r="H358" s="144"/>
      <c r="I358" s="144"/>
      <c r="J358" s="144"/>
      <c r="K358" s="144"/>
      <c r="L358" s="144"/>
      <c r="M358" s="144"/>
      <c r="N358" s="144"/>
      <c r="O358" s="145"/>
      <c r="P358" s="146"/>
    </row>
    <row r="359" spans="1:16" ht="12.75">
      <c r="A359" s="142"/>
      <c r="B359" s="143"/>
      <c r="C359" s="144"/>
      <c r="D359" s="144"/>
      <c r="E359" s="144"/>
      <c r="F359" s="144"/>
      <c r="G359" s="143"/>
      <c r="H359" s="144"/>
      <c r="I359" s="144"/>
      <c r="J359" s="144"/>
      <c r="K359" s="144"/>
      <c r="L359" s="144"/>
      <c r="M359" s="144"/>
      <c r="N359" s="144"/>
      <c r="O359" s="145"/>
      <c r="P359" s="146"/>
    </row>
    <row r="360" spans="1:16" ht="12.75">
      <c r="A360" s="142"/>
      <c r="B360" s="143"/>
      <c r="C360" s="144"/>
      <c r="D360" s="144"/>
      <c r="E360" s="144"/>
      <c r="F360" s="144"/>
      <c r="G360" s="143"/>
      <c r="H360" s="144"/>
      <c r="I360" s="144"/>
      <c r="J360" s="144"/>
      <c r="K360" s="144"/>
      <c r="L360" s="144"/>
      <c r="M360" s="144"/>
      <c r="N360" s="144"/>
      <c r="O360" s="145"/>
      <c r="P360" s="146"/>
    </row>
    <row r="361" spans="1:16" ht="12.75">
      <c r="A361" s="142"/>
      <c r="B361" s="143"/>
      <c r="C361" s="144"/>
      <c r="D361" s="144"/>
      <c r="E361" s="144"/>
      <c r="F361" s="144"/>
      <c r="G361" s="143"/>
      <c r="H361" s="144"/>
      <c r="I361" s="144"/>
      <c r="J361" s="144"/>
      <c r="K361" s="144"/>
      <c r="L361" s="144"/>
      <c r="M361" s="144"/>
      <c r="N361" s="144"/>
      <c r="O361" s="145"/>
      <c r="P361" s="146"/>
    </row>
    <row r="362" spans="1:16" ht="12.75">
      <c r="A362" s="142"/>
      <c r="B362" s="143"/>
      <c r="C362" s="144"/>
      <c r="D362" s="144"/>
      <c r="E362" s="144"/>
      <c r="F362" s="144"/>
      <c r="G362" s="143"/>
      <c r="H362" s="144"/>
      <c r="I362" s="144"/>
      <c r="J362" s="144"/>
      <c r="K362" s="144"/>
      <c r="L362" s="144"/>
      <c r="M362" s="144"/>
      <c r="N362" s="144"/>
      <c r="O362" s="145"/>
      <c r="P362" s="146"/>
    </row>
    <row r="363" spans="1:16" ht="12.75">
      <c r="A363" s="142"/>
      <c r="B363" s="143"/>
      <c r="C363" s="144"/>
      <c r="D363" s="144"/>
      <c r="E363" s="144"/>
      <c r="F363" s="144"/>
      <c r="G363" s="143"/>
      <c r="H363" s="144"/>
      <c r="I363" s="144"/>
      <c r="J363" s="144"/>
      <c r="K363" s="144"/>
      <c r="L363" s="144"/>
      <c r="M363" s="144"/>
      <c r="N363" s="144"/>
      <c r="O363" s="145"/>
      <c r="P363" s="146"/>
    </row>
    <row r="364" spans="1:16" ht="12.75">
      <c r="A364" s="142"/>
      <c r="B364" s="143"/>
      <c r="C364" s="144"/>
      <c r="D364" s="144"/>
      <c r="E364" s="144"/>
      <c r="F364" s="144"/>
      <c r="G364" s="143"/>
      <c r="H364" s="144"/>
      <c r="I364" s="144"/>
      <c r="J364" s="144"/>
      <c r="K364" s="144"/>
      <c r="L364" s="144"/>
      <c r="M364" s="144"/>
      <c r="N364" s="144"/>
      <c r="O364" s="145"/>
      <c r="P364" s="146"/>
    </row>
    <row r="365" spans="1:16" ht="12.75">
      <c r="A365" s="142"/>
      <c r="B365" s="143"/>
      <c r="C365" s="144"/>
      <c r="D365" s="144"/>
      <c r="E365" s="144"/>
      <c r="F365" s="144"/>
      <c r="G365" s="143"/>
      <c r="H365" s="144"/>
      <c r="I365" s="144"/>
      <c r="J365" s="144"/>
      <c r="K365" s="144"/>
      <c r="L365" s="144"/>
      <c r="M365" s="144"/>
      <c r="N365" s="144"/>
      <c r="O365" s="145"/>
      <c r="P365" s="146"/>
    </row>
    <row r="366" spans="1:16" ht="12.75">
      <c r="A366" s="142"/>
      <c r="B366" s="143"/>
      <c r="C366" s="144"/>
      <c r="D366" s="144"/>
      <c r="E366" s="144"/>
      <c r="F366" s="144"/>
      <c r="G366" s="143"/>
      <c r="H366" s="144"/>
      <c r="I366" s="144"/>
      <c r="J366" s="144"/>
      <c r="K366" s="144"/>
      <c r="L366" s="144"/>
      <c r="M366" s="144"/>
      <c r="N366" s="144"/>
      <c r="O366" s="145"/>
      <c r="P366" s="146"/>
    </row>
    <row r="367" spans="1:16" ht="12.75">
      <c r="A367" s="142"/>
      <c r="B367" s="143"/>
      <c r="C367" s="144"/>
      <c r="D367" s="144"/>
      <c r="E367" s="144"/>
      <c r="F367" s="144"/>
      <c r="G367" s="143"/>
      <c r="H367" s="144"/>
      <c r="I367" s="144"/>
      <c r="J367" s="144"/>
      <c r="K367" s="144"/>
      <c r="L367" s="144"/>
      <c r="M367" s="144"/>
      <c r="N367" s="144"/>
      <c r="O367" s="145"/>
      <c r="P367" s="146"/>
    </row>
    <row r="368" spans="1:16" ht="12.75">
      <c r="A368" s="142"/>
      <c r="B368" s="143"/>
      <c r="C368" s="144"/>
      <c r="D368" s="144"/>
      <c r="E368" s="144"/>
      <c r="F368" s="144"/>
      <c r="G368" s="143"/>
      <c r="H368" s="144"/>
      <c r="I368" s="144"/>
      <c r="J368" s="144"/>
      <c r="K368" s="144"/>
      <c r="L368" s="144"/>
      <c r="M368" s="144"/>
      <c r="N368" s="144"/>
      <c r="O368" s="145"/>
      <c r="P368" s="146"/>
    </row>
    <row r="369" spans="1:16" ht="12.75">
      <c r="A369" s="142"/>
      <c r="B369" s="143"/>
      <c r="C369" s="144"/>
      <c r="D369" s="144"/>
      <c r="E369" s="144"/>
      <c r="F369" s="144"/>
      <c r="G369" s="143"/>
      <c r="H369" s="144"/>
      <c r="I369" s="144"/>
      <c r="J369" s="144"/>
      <c r="K369" s="144"/>
      <c r="L369" s="144"/>
      <c r="M369" s="144"/>
      <c r="N369" s="144"/>
      <c r="O369" s="145"/>
      <c r="P369" s="146"/>
    </row>
    <row r="370" spans="1:16" ht="12.75">
      <c r="A370" s="142"/>
      <c r="B370" s="143"/>
      <c r="C370" s="144"/>
      <c r="D370" s="144"/>
      <c r="E370" s="144"/>
      <c r="F370" s="144"/>
      <c r="G370" s="143"/>
      <c r="H370" s="144"/>
      <c r="I370" s="144"/>
      <c r="J370" s="144"/>
      <c r="K370" s="144"/>
      <c r="L370" s="144"/>
      <c r="M370" s="144"/>
      <c r="N370" s="144"/>
      <c r="O370" s="145"/>
      <c r="P370" s="146"/>
    </row>
    <row r="371" spans="1:16" ht="12.75">
      <c r="A371" s="142"/>
      <c r="B371" s="143"/>
      <c r="C371" s="144"/>
      <c r="D371" s="144"/>
      <c r="E371" s="144"/>
      <c r="F371" s="144"/>
      <c r="G371" s="143"/>
      <c r="H371" s="144"/>
      <c r="I371" s="144"/>
      <c r="J371" s="144"/>
      <c r="K371" s="144"/>
      <c r="L371" s="144"/>
      <c r="M371" s="144"/>
      <c r="N371" s="144"/>
      <c r="O371" s="145"/>
      <c r="P371" s="146"/>
    </row>
    <row r="372" spans="1:16" ht="12.75">
      <c r="A372" s="142"/>
      <c r="B372" s="143"/>
      <c r="C372" s="144"/>
      <c r="D372" s="144"/>
      <c r="E372" s="144"/>
      <c r="F372" s="144"/>
      <c r="G372" s="143"/>
      <c r="H372" s="144"/>
      <c r="I372" s="144"/>
      <c r="J372" s="144"/>
      <c r="K372" s="144"/>
      <c r="L372" s="144"/>
      <c r="M372" s="144"/>
      <c r="N372" s="144"/>
      <c r="O372" s="145"/>
      <c r="P372" s="146"/>
    </row>
    <row r="373" spans="1:16" ht="12.75">
      <c r="A373" s="142"/>
      <c r="B373" s="143"/>
      <c r="C373" s="144"/>
      <c r="D373" s="144"/>
      <c r="E373" s="144"/>
      <c r="F373" s="144"/>
      <c r="G373" s="143"/>
      <c r="H373" s="144"/>
      <c r="I373" s="144"/>
      <c r="J373" s="144"/>
      <c r="K373" s="144"/>
      <c r="L373" s="144"/>
      <c r="M373" s="144"/>
      <c r="N373" s="144"/>
      <c r="O373" s="145"/>
      <c r="P373" s="146"/>
    </row>
    <row r="374" spans="1:16" ht="12.75">
      <c r="A374" s="142"/>
      <c r="B374" s="143"/>
      <c r="C374" s="143"/>
      <c r="D374" s="144"/>
      <c r="E374" s="144"/>
      <c r="F374" s="144"/>
      <c r="G374" s="143"/>
      <c r="H374" s="144"/>
      <c r="I374" s="144"/>
      <c r="J374" s="144"/>
      <c r="K374" s="144"/>
      <c r="L374" s="144"/>
      <c r="M374" s="144"/>
      <c r="N374" s="144"/>
      <c r="O374" s="145"/>
      <c r="P374" s="146"/>
    </row>
    <row r="375" spans="1:16" ht="12.75">
      <c r="A375" s="147"/>
      <c r="B375" s="143"/>
      <c r="C375" s="143"/>
      <c r="D375" s="144"/>
      <c r="E375" s="144"/>
      <c r="F375" s="144"/>
      <c r="G375" s="143"/>
      <c r="H375" s="144"/>
      <c r="I375" s="144"/>
      <c r="J375" s="144"/>
      <c r="K375" s="148"/>
      <c r="L375" s="144"/>
      <c r="M375" s="144"/>
      <c r="N375" s="144"/>
      <c r="O375" s="145"/>
      <c r="P375" s="146"/>
    </row>
    <row r="376" spans="1:16" ht="12.75">
      <c r="A376" s="142"/>
      <c r="B376" s="143"/>
      <c r="C376" s="143"/>
      <c r="D376" s="144"/>
      <c r="E376" s="144"/>
      <c r="F376" s="144"/>
      <c r="G376" s="143"/>
      <c r="H376" s="144"/>
      <c r="I376" s="144"/>
      <c r="J376" s="144"/>
      <c r="K376" s="144"/>
      <c r="L376" s="144"/>
      <c r="M376" s="144"/>
      <c r="N376" s="144"/>
      <c r="O376" s="145"/>
      <c r="P376" s="146"/>
    </row>
    <row r="377" spans="1:16" ht="12.75">
      <c r="A377" s="142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6"/>
    </row>
    <row r="378" spans="1:16" ht="12.75">
      <c r="A378" s="142"/>
      <c r="B378" s="149"/>
      <c r="C378" s="149"/>
      <c r="D378" s="149"/>
      <c r="E378" s="149"/>
      <c r="F378" s="149"/>
      <c r="G378" s="149"/>
      <c r="H378" s="149"/>
      <c r="I378" s="149"/>
      <c r="J378" s="149"/>
      <c r="K378" s="149"/>
      <c r="L378" s="149"/>
      <c r="M378" s="149"/>
      <c r="N378" s="149"/>
      <c r="O378" s="145"/>
      <c r="P378" s="146"/>
    </row>
    <row r="379" spans="1:16" ht="12.75">
      <c r="A379" s="142"/>
      <c r="B379" s="143"/>
      <c r="C379" s="143"/>
      <c r="D379" s="143"/>
      <c r="E379" s="143"/>
      <c r="F379" s="143"/>
      <c r="G379" s="143"/>
      <c r="H379" s="143"/>
      <c r="I379" s="143"/>
      <c r="J379" s="143"/>
      <c r="K379" s="143"/>
      <c r="L379" s="143"/>
      <c r="M379" s="143"/>
      <c r="N379" s="143"/>
      <c r="O379" s="149"/>
      <c r="P379" s="146"/>
    </row>
    <row r="380" spans="1:16" ht="12.75">
      <c r="A380" s="150"/>
      <c r="B380" s="151"/>
      <c r="C380" s="151"/>
      <c r="D380" s="151"/>
      <c r="E380" s="151"/>
      <c r="F380" s="151"/>
      <c r="G380" s="151"/>
      <c r="H380" s="151"/>
      <c r="I380" s="151"/>
      <c r="J380" s="151"/>
      <c r="K380" s="151"/>
      <c r="L380" s="151"/>
      <c r="M380" s="151"/>
      <c r="N380" s="151"/>
      <c r="O380" s="149"/>
      <c r="P380" s="146"/>
    </row>
    <row r="381" spans="1:16" ht="12.75">
      <c r="A381" s="152"/>
      <c r="B381" s="153"/>
      <c r="C381" s="153"/>
      <c r="D381" s="149"/>
      <c r="E381" s="149"/>
      <c r="F381" s="149"/>
      <c r="G381" s="153"/>
      <c r="H381" s="149"/>
      <c r="I381" s="149"/>
      <c r="J381" s="149"/>
      <c r="K381" s="149"/>
      <c r="L381" s="149"/>
      <c r="M381" s="149"/>
      <c r="N381" s="149"/>
      <c r="O381" s="149"/>
      <c r="P381" s="146"/>
    </row>
    <row r="382" spans="1:16" ht="12.75">
      <c r="A382" s="151"/>
      <c r="B382" s="154"/>
      <c r="C382" s="154"/>
      <c r="D382" s="149"/>
      <c r="E382" s="149"/>
      <c r="F382" s="149"/>
      <c r="G382" s="154"/>
      <c r="H382" s="149"/>
      <c r="I382" s="149"/>
      <c r="J382" s="149"/>
      <c r="K382" s="149"/>
      <c r="L382" s="149"/>
      <c r="M382" s="149"/>
      <c r="N382" s="149"/>
      <c r="O382" s="149"/>
      <c r="P382" s="146"/>
    </row>
    <row r="383" spans="1:16" ht="12.75">
      <c r="A383" s="151"/>
      <c r="B383" s="154"/>
      <c r="C383" s="154"/>
      <c r="D383" s="149"/>
      <c r="E383" s="149"/>
      <c r="F383" s="149"/>
      <c r="G383" s="154"/>
      <c r="H383" s="149"/>
      <c r="I383" s="149"/>
      <c r="J383" s="149"/>
      <c r="K383" s="149"/>
      <c r="L383" s="149"/>
      <c r="M383" s="149"/>
      <c r="N383" s="149"/>
      <c r="O383" s="149"/>
      <c r="P383" s="146"/>
    </row>
    <row r="384" spans="1:16" ht="12.75">
      <c r="A384" s="151"/>
      <c r="B384" s="154"/>
      <c r="C384" s="149"/>
      <c r="D384" s="149"/>
      <c r="E384" s="149"/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  <c r="P384" s="146"/>
    </row>
    <row r="385" spans="1:16" ht="12.75">
      <c r="A385" s="60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6"/>
    </row>
    <row r="386" spans="1:16" ht="12.75">
      <c r="A386" s="60"/>
      <c r="B386" s="149"/>
      <c r="C386" s="149"/>
      <c r="D386" s="149"/>
      <c r="E386" s="149"/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146"/>
    </row>
    <row r="387" spans="1:16" ht="12.75">
      <c r="A387" s="60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6"/>
    </row>
    <row r="388" spans="1:16" ht="12.75">
      <c r="A388" s="60"/>
      <c r="B388" s="149"/>
      <c r="C388" s="149"/>
      <c r="D388" s="149"/>
      <c r="E388" s="149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6"/>
    </row>
    <row r="389" spans="1:16" ht="12.75">
      <c r="A389" s="60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6"/>
    </row>
    <row r="390" spans="1:16" ht="12.75">
      <c r="A390" s="60"/>
      <c r="B390" s="149"/>
      <c r="C390" s="149"/>
      <c r="D390" s="149"/>
      <c r="E390" s="149"/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  <c r="P390" s="146"/>
    </row>
    <row r="391" spans="1:16" ht="12.75">
      <c r="A391" s="60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6"/>
    </row>
    <row r="392" spans="1:16" ht="12.75">
      <c r="A392" s="60"/>
      <c r="B392" s="149"/>
      <c r="C392" s="149"/>
      <c r="D392" s="149"/>
      <c r="E392" s="149"/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  <c r="P392" s="146"/>
    </row>
    <row r="393" spans="1:16" ht="12.75">
      <c r="A393" s="60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6"/>
    </row>
    <row r="394" spans="1:16" ht="12.75">
      <c r="A394" s="60"/>
      <c r="B394" s="149"/>
      <c r="C394" s="149"/>
      <c r="D394" s="149"/>
      <c r="E394" s="149"/>
      <c r="F394" s="149"/>
      <c r="G394" s="149"/>
      <c r="H394" s="149"/>
      <c r="I394" s="149"/>
      <c r="J394" s="149"/>
      <c r="K394" s="149"/>
      <c r="L394" s="149"/>
      <c r="M394" s="149"/>
      <c r="N394" s="149"/>
      <c r="O394" s="149"/>
      <c r="P394" s="146"/>
    </row>
    <row r="395" spans="1:16" ht="12.75">
      <c r="A395" s="60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6"/>
    </row>
    <row r="396" spans="1:16" ht="12.75">
      <c r="A396" s="60"/>
      <c r="B396" s="149"/>
      <c r="C396" s="149"/>
      <c r="D396" s="149"/>
      <c r="E396" s="149"/>
      <c r="F396" s="149"/>
      <c r="G396" s="149"/>
      <c r="H396" s="149"/>
      <c r="I396" s="149"/>
      <c r="J396" s="149"/>
      <c r="K396" s="149"/>
      <c r="L396" s="149"/>
      <c r="M396" s="149"/>
      <c r="N396" s="149"/>
      <c r="O396" s="149"/>
      <c r="P396" s="146"/>
    </row>
    <row r="397" spans="1:16" ht="12.75">
      <c r="A397" s="60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6"/>
    </row>
    <row r="398" spans="1:16" ht="12.75">
      <c r="A398" s="60"/>
      <c r="B398" s="149"/>
      <c r="C398" s="60"/>
      <c r="D398" s="60"/>
      <c r="E398" s="60"/>
      <c r="F398" s="60"/>
      <c r="G398" s="149"/>
      <c r="H398" s="60"/>
      <c r="I398" s="60"/>
      <c r="J398" s="60"/>
      <c r="K398" s="60"/>
      <c r="L398" s="60"/>
      <c r="M398" s="60"/>
      <c r="N398" s="60"/>
      <c r="O398" s="149"/>
      <c r="P398" s="146"/>
    </row>
    <row r="399" spans="1:16" ht="12.75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  <c r="P399" s="146"/>
    </row>
    <row r="400" spans="1:16" ht="12.75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P400" s="146"/>
    </row>
    <row r="401" spans="1:16" ht="12.75">
      <c r="A401" s="146"/>
      <c r="B401" s="146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P401" s="146"/>
    </row>
    <row r="402" spans="1:16" ht="12.75">
      <c r="A402" s="146"/>
      <c r="B402" s="146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  <c r="P402" s="146"/>
    </row>
    <row r="403" spans="1:16" ht="12.75">
      <c r="A403" s="146"/>
      <c r="B403" s="146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  <c r="P403" s="146"/>
    </row>
    <row r="404" spans="1:16" ht="12.75">
      <c r="A404" s="146"/>
      <c r="B404" s="146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  <c r="P404" s="146"/>
    </row>
    <row r="405" spans="1:16" ht="12.75">
      <c r="A405" s="146"/>
      <c r="B405" s="146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  <c r="P405" s="146"/>
    </row>
  </sheetData>
  <sheetProtection/>
  <printOptions/>
  <pageMargins left="0.53" right="0.57" top="1" bottom="1" header="0.5" footer="0.5"/>
  <pageSetup fitToHeight="16" fitToWidth="1" horizontalDpi="600" verticalDpi="600" orientation="landscape" r:id="rId1"/>
  <headerFooter alignWithMargins="0">
    <oddFooter>&amp;CCreated by Tom Andeson Riverland FBM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X40"/>
  <sheetViews>
    <sheetView zoomScalePageLayoutView="0" workbookViewId="0" topLeftCell="H7">
      <selection activeCell="J1" sqref="J1"/>
    </sheetView>
  </sheetViews>
  <sheetFormatPr defaultColWidth="9.140625" defaultRowHeight="12.75"/>
  <cols>
    <col min="3" max="3" width="10.421875" style="0" customWidth="1"/>
    <col min="10" max="10" width="10.00390625" style="0" customWidth="1"/>
    <col min="13" max="13" width="7.7109375" style="0" customWidth="1"/>
  </cols>
  <sheetData>
    <row r="1" spans="4:12" ht="12.75">
      <c r="D1" t="s">
        <v>152</v>
      </c>
      <c r="H1">
        <f>'Dairy &amp; Hf Inventory'!L3</f>
        <v>2019</v>
      </c>
      <c r="J1" t="s">
        <v>72</v>
      </c>
      <c r="K1" s="5"/>
      <c r="L1" s="5"/>
    </row>
    <row r="2" spans="1:10" ht="22.5">
      <c r="A2" s="206" t="s">
        <v>153</v>
      </c>
      <c r="B2" s="156"/>
      <c r="C2" s="156"/>
      <c r="D2" t="s">
        <v>154</v>
      </c>
      <c r="H2" s="156" t="s">
        <v>155</v>
      </c>
      <c r="I2" s="156"/>
      <c r="J2" s="156"/>
    </row>
    <row r="3" spans="1:11" ht="22.5">
      <c r="A3" s="279"/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22.5">
      <c r="A4" s="279"/>
      <c r="B4" s="282" t="s">
        <v>261</v>
      </c>
      <c r="C4" s="146"/>
      <c r="D4" s="146"/>
      <c r="E4" s="146"/>
      <c r="F4" s="146"/>
      <c r="G4" s="146"/>
      <c r="H4" s="146"/>
      <c r="I4" s="146"/>
      <c r="J4" s="146"/>
      <c r="K4" s="146"/>
    </row>
    <row r="5" spans="1:24" ht="13.5" thickBot="1">
      <c r="A5" s="280"/>
      <c r="B5" s="281"/>
      <c r="C5" s="281"/>
      <c r="D5" s="69"/>
      <c r="E5" s="281"/>
      <c r="F5" s="281"/>
      <c r="G5" s="69"/>
      <c r="H5" s="281"/>
      <c r="I5" s="281"/>
      <c r="J5" s="69"/>
      <c r="K5" s="281"/>
      <c r="L5" s="208"/>
      <c r="M5" s="209"/>
      <c r="N5" s="208"/>
      <c r="O5" s="208"/>
      <c r="P5" s="208"/>
      <c r="Q5" s="210"/>
      <c r="R5" s="208"/>
      <c r="S5" s="208"/>
      <c r="T5" s="208"/>
      <c r="V5" s="208"/>
      <c r="W5" s="208"/>
      <c r="X5" s="208"/>
    </row>
    <row r="6" spans="1:24" ht="14.25" thickBot="1" thickTop="1">
      <c r="A6" s="211" t="s">
        <v>70</v>
      </c>
      <c r="B6" s="212" t="s">
        <v>156</v>
      </c>
      <c r="C6" s="213"/>
      <c r="D6" s="214"/>
      <c r="E6" s="215" t="s">
        <v>157</v>
      </c>
      <c r="F6" s="216"/>
      <c r="G6" s="214"/>
      <c r="H6" s="217" t="s">
        <v>158</v>
      </c>
      <c r="I6" s="218"/>
      <c r="J6" s="214"/>
      <c r="K6" s="219" t="s">
        <v>159</v>
      </c>
      <c r="L6" s="220"/>
      <c r="M6" s="214"/>
      <c r="N6" s="217" t="s">
        <v>160</v>
      </c>
      <c r="O6" s="220"/>
      <c r="P6" s="221" t="s">
        <v>161</v>
      </c>
      <c r="Q6" s="289"/>
      <c r="R6" s="284" t="s">
        <v>177</v>
      </c>
      <c r="S6" s="283"/>
      <c r="T6" s="221" t="s">
        <v>161</v>
      </c>
      <c r="U6" s="214"/>
      <c r="V6" s="284" t="s">
        <v>177</v>
      </c>
      <c r="W6" s="283"/>
      <c r="X6" s="221" t="s">
        <v>161</v>
      </c>
    </row>
    <row r="7" spans="1:24" ht="14.25" thickBot="1" thickTop="1">
      <c r="A7" s="222"/>
      <c r="B7" s="223" t="s">
        <v>162</v>
      </c>
      <c r="C7" s="223" t="s">
        <v>163</v>
      </c>
      <c r="D7" s="224"/>
      <c r="E7" s="225" t="s">
        <v>164</v>
      </c>
      <c r="F7" s="226" t="s">
        <v>163</v>
      </c>
      <c r="G7" s="224"/>
      <c r="H7" s="227" t="s">
        <v>164</v>
      </c>
      <c r="I7" s="223" t="s">
        <v>163</v>
      </c>
      <c r="J7" s="224"/>
      <c r="K7" s="228" t="s">
        <v>164</v>
      </c>
      <c r="L7" s="226" t="s">
        <v>163</v>
      </c>
      <c r="M7" s="224"/>
      <c r="N7" s="227" t="s">
        <v>162</v>
      </c>
      <c r="O7" s="223" t="s">
        <v>163</v>
      </c>
      <c r="P7" s="222" t="s">
        <v>165</v>
      </c>
      <c r="Q7" s="290"/>
      <c r="R7" s="227" t="s">
        <v>162</v>
      </c>
      <c r="S7" s="223" t="s">
        <v>163</v>
      </c>
      <c r="T7" s="222" t="s">
        <v>165</v>
      </c>
      <c r="U7" s="291"/>
      <c r="V7" s="227" t="s">
        <v>162</v>
      </c>
      <c r="W7" s="223" t="s">
        <v>163</v>
      </c>
      <c r="X7" s="222" t="s">
        <v>165</v>
      </c>
    </row>
    <row r="8" spans="1:24" ht="14.25" thickBot="1" thickTop="1">
      <c r="A8" s="230" t="s">
        <v>59</v>
      </c>
      <c r="B8" s="231"/>
      <c r="C8" s="232"/>
      <c r="D8" s="214"/>
      <c r="E8" s="233"/>
      <c r="F8" s="234"/>
      <c r="G8" s="214"/>
      <c r="H8" s="231"/>
      <c r="I8" s="232"/>
      <c r="J8" s="235"/>
      <c r="K8" s="233"/>
      <c r="L8" s="234"/>
      <c r="M8" s="214"/>
      <c r="N8" s="231"/>
      <c r="O8" s="232"/>
      <c r="P8" s="230"/>
      <c r="Q8" s="8"/>
      <c r="R8" s="231"/>
      <c r="S8" s="232"/>
      <c r="T8" s="230"/>
      <c r="U8" s="8"/>
      <c r="V8" s="231"/>
      <c r="W8" s="232"/>
      <c r="X8" s="230"/>
    </row>
    <row r="9" spans="1:24" ht="14.25" thickBot="1" thickTop="1">
      <c r="A9" s="230" t="s">
        <v>60</v>
      </c>
      <c r="B9" s="231"/>
      <c r="C9" s="232"/>
      <c r="D9" s="214"/>
      <c r="E9" s="233"/>
      <c r="F9" s="234"/>
      <c r="G9" s="214"/>
      <c r="H9" s="231"/>
      <c r="I9" s="232"/>
      <c r="J9" s="235"/>
      <c r="K9" s="233"/>
      <c r="L9" s="234"/>
      <c r="M9" s="214"/>
      <c r="N9" s="231"/>
      <c r="O9" s="232"/>
      <c r="P9" s="230"/>
      <c r="Q9" s="8"/>
      <c r="R9" s="231"/>
      <c r="S9" s="232"/>
      <c r="T9" s="230"/>
      <c r="U9" s="8"/>
      <c r="V9" s="231"/>
      <c r="W9" s="232"/>
      <c r="X9" s="230"/>
    </row>
    <row r="10" spans="1:24" ht="14.25" thickBot="1" thickTop="1">
      <c r="A10" s="230" t="s">
        <v>69</v>
      </c>
      <c r="B10" s="231"/>
      <c r="C10" s="232"/>
      <c r="D10" s="214"/>
      <c r="E10" s="233"/>
      <c r="F10" s="234"/>
      <c r="G10" s="214"/>
      <c r="H10" s="231"/>
      <c r="I10" s="232"/>
      <c r="J10" s="235"/>
      <c r="K10" s="233"/>
      <c r="L10" s="234"/>
      <c r="M10" s="214"/>
      <c r="N10" s="231"/>
      <c r="O10" s="232"/>
      <c r="P10" s="230"/>
      <c r="Q10" s="8"/>
      <c r="R10" s="231"/>
      <c r="S10" s="232"/>
      <c r="T10" s="230"/>
      <c r="U10" s="8"/>
      <c r="V10" s="231"/>
      <c r="W10" s="232"/>
      <c r="X10" s="230"/>
    </row>
    <row r="11" spans="1:24" ht="14.25" thickBot="1" thickTop="1">
      <c r="A11" s="230" t="s">
        <v>166</v>
      </c>
      <c r="B11" s="231"/>
      <c r="C11" s="232"/>
      <c r="D11" s="214"/>
      <c r="E11" s="233"/>
      <c r="F11" s="236"/>
      <c r="G11" s="214"/>
      <c r="H11" s="231"/>
      <c r="I11" s="232"/>
      <c r="J11" s="235"/>
      <c r="K11" s="233"/>
      <c r="L11" s="234"/>
      <c r="M11" s="214"/>
      <c r="N11" s="231"/>
      <c r="O11" s="232"/>
      <c r="P11" s="230"/>
      <c r="Q11" s="8"/>
      <c r="R11" s="231"/>
      <c r="S11" s="232"/>
      <c r="T11" s="230"/>
      <c r="U11" s="8"/>
      <c r="V11" s="231"/>
      <c r="W11" s="232"/>
      <c r="X11" s="230"/>
    </row>
    <row r="12" spans="1:24" ht="14.25" thickBot="1" thickTop="1">
      <c r="A12" s="237" t="s">
        <v>61</v>
      </c>
      <c r="B12" s="231"/>
      <c r="C12" s="232"/>
      <c r="D12" s="214"/>
      <c r="E12" s="233"/>
      <c r="F12" s="236"/>
      <c r="G12" s="214"/>
      <c r="H12" s="231"/>
      <c r="I12" s="232"/>
      <c r="J12" s="235"/>
      <c r="K12" s="233"/>
      <c r="L12" s="234"/>
      <c r="M12" s="214"/>
      <c r="N12" s="231"/>
      <c r="O12" s="232"/>
      <c r="P12" s="230"/>
      <c r="R12" s="231"/>
      <c r="S12" s="232"/>
      <c r="T12" s="230"/>
      <c r="V12" s="231"/>
      <c r="W12" s="232"/>
      <c r="X12" s="230"/>
    </row>
    <row r="13" spans="1:24" ht="14.25" thickBot="1" thickTop="1">
      <c r="A13" s="237" t="s">
        <v>62</v>
      </c>
      <c r="B13" s="231"/>
      <c r="C13" s="232"/>
      <c r="D13" s="214"/>
      <c r="E13" s="233"/>
      <c r="F13" s="236"/>
      <c r="G13" s="214"/>
      <c r="H13" s="231"/>
      <c r="I13" s="232"/>
      <c r="J13" s="235"/>
      <c r="K13" s="233"/>
      <c r="L13" s="234"/>
      <c r="M13" s="214"/>
      <c r="N13" s="231"/>
      <c r="O13" s="232"/>
      <c r="P13" s="230"/>
      <c r="R13" s="231"/>
      <c r="S13" s="232"/>
      <c r="T13" s="230"/>
      <c r="V13" s="231"/>
      <c r="W13" s="232"/>
      <c r="X13" s="230"/>
    </row>
    <row r="14" spans="1:24" ht="14.25" thickBot="1" thickTop="1">
      <c r="A14" s="237" t="s">
        <v>63</v>
      </c>
      <c r="B14" s="231"/>
      <c r="C14" s="232"/>
      <c r="D14" s="214"/>
      <c r="E14" s="233"/>
      <c r="F14" s="236"/>
      <c r="G14" s="214"/>
      <c r="H14" s="231"/>
      <c r="I14" s="232"/>
      <c r="J14" s="235"/>
      <c r="K14" s="233"/>
      <c r="L14" s="234"/>
      <c r="M14" s="214"/>
      <c r="N14" s="231"/>
      <c r="O14" s="232"/>
      <c r="P14" s="230"/>
      <c r="R14" s="231"/>
      <c r="S14" s="232"/>
      <c r="T14" s="230"/>
      <c r="V14" s="231"/>
      <c r="W14" s="232"/>
      <c r="X14" s="230"/>
    </row>
    <row r="15" spans="1:24" ht="14.25" thickBot="1" thickTop="1">
      <c r="A15" s="237" t="s">
        <v>64</v>
      </c>
      <c r="B15" s="231"/>
      <c r="C15" s="232"/>
      <c r="D15" s="214"/>
      <c r="E15" s="233"/>
      <c r="F15" s="236"/>
      <c r="G15" s="214"/>
      <c r="H15" s="231"/>
      <c r="I15" s="232"/>
      <c r="J15" s="235"/>
      <c r="K15" s="233"/>
      <c r="L15" s="234"/>
      <c r="M15" s="214"/>
      <c r="N15" s="231"/>
      <c r="O15" s="232"/>
      <c r="P15" s="230"/>
      <c r="R15" s="231"/>
      <c r="S15" s="232"/>
      <c r="T15" s="230"/>
      <c r="V15" s="231"/>
      <c r="W15" s="232"/>
      <c r="X15" s="230"/>
    </row>
    <row r="16" spans="1:24" ht="14.25" thickBot="1" thickTop="1">
      <c r="A16" s="237" t="s">
        <v>65</v>
      </c>
      <c r="B16" s="231"/>
      <c r="C16" s="232"/>
      <c r="D16" s="214"/>
      <c r="E16" s="233"/>
      <c r="F16" s="236"/>
      <c r="G16" s="214"/>
      <c r="H16" s="231"/>
      <c r="I16" s="232"/>
      <c r="J16" s="235"/>
      <c r="K16" s="233"/>
      <c r="L16" s="234"/>
      <c r="M16" s="214"/>
      <c r="N16" s="231"/>
      <c r="O16" s="232"/>
      <c r="P16" s="230"/>
      <c r="R16" s="231"/>
      <c r="S16" s="232"/>
      <c r="T16" s="230"/>
      <c r="V16" s="231"/>
      <c r="W16" s="232"/>
      <c r="X16" s="230"/>
    </row>
    <row r="17" spans="1:24" ht="14.25" thickBot="1" thickTop="1">
      <c r="A17" s="237" t="s">
        <v>66</v>
      </c>
      <c r="B17" s="231"/>
      <c r="C17" s="232"/>
      <c r="D17" s="214"/>
      <c r="E17" s="233"/>
      <c r="F17" s="236"/>
      <c r="G17" s="214"/>
      <c r="H17" s="231"/>
      <c r="I17" s="232"/>
      <c r="J17" s="235"/>
      <c r="K17" s="233"/>
      <c r="L17" s="234"/>
      <c r="M17" s="214"/>
      <c r="N17" s="231"/>
      <c r="O17" s="232"/>
      <c r="P17" s="230"/>
      <c r="R17" s="231"/>
      <c r="S17" s="232"/>
      <c r="T17" s="230"/>
      <c r="V17" s="231"/>
      <c r="W17" s="232"/>
      <c r="X17" s="230"/>
    </row>
    <row r="18" spans="1:24" ht="14.25" thickBot="1" thickTop="1">
      <c r="A18" s="237" t="s">
        <v>67</v>
      </c>
      <c r="B18" s="231"/>
      <c r="C18" s="232"/>
      <c r="D18" s="214"/>
      <c r="E18" s="233"/>
      <c r="F18" s="236"/>
      <c r="G18" s="214"/>
      <c r="H18" s="231"/>
      <c r="I18" s="232"/>
      <c r="J18" s="235"/>
      <c r="K18" s="233"/>
      <c r="L18" s="234"/>
      <c r="M18" s="214"/>
      <c r="N18" s="231"/>
      <c r="O18" s="232"/>
      <c r="P18" s="230"/>
      <c r="R18" s="231"/>
      <c r="S18" s="232"/>
      <c r="T18" s="230"/>
      <c r="V18" s="231"/>
      <c r="W18" s="232"/>
      <c r="X18" s="230"/>
    </row>
    <row r="19" spans="1:24" ht="14.25" thickBot="1" thickTop="1">
      <c r="A19" s="237" t="s">
        <v>68</v>
      </c>
      <c r="B19" s="231"/>
      <c r="C19" s="232"/>
      <c r="D19" s="214"/>
      <c r="E19" s="233"/>
      <c r="F19" s="236"/>
      <c r="G19" s="214"/>
      <c r="H19" s="231"/>
      <c r="I19" s="232"/>
      <c r="J19" s="235"/>
      <c r="K19" s="233"/>
      <c r="L19" s="234"/>
      <c r="M19" s="214"/>
      <c r="N19" s="231"/>
      <c r="O19" s="232"/>
      <c r="P19" s="230"/>
      <c r="R19" s="231"/>
      <c r="S19" s="232"/>
      <c r="T19" s="230"/>
      <c r="V19" s="231"/>
      <c r="W19" s="232"/>
      <c r="X19" s="230"/>
    </row>
    <row r="20" spans="1:24" ht="14.25" thickBot="1" thickTop="1">
      <c r="A20" s="216"/>
      <c r="B20" s="238"/>
      <c r="C20" s="238"/>
      <c r="D20" s="209"/>
      <c r="E20" s="239"/>
      <c r="F20" s="239"/>
      <c r="G20" s="209"/>
      <c r="H20" s="238"/>
      <c r="I20" s="238"/>
      <c r="J20" s="209"/>
      <c r="K20" s="240"/>
      <c r="L20" s="240"/>
      <c r="M20" s="209"/>
      <c r="N20" s="238"/>
      <c r="O20" s="238"/>
      <c r="P20" s="241"/>
      <c r="R20" s="238"/>
      <c r="S20" s="238"/>
      <c r="T20" s="241"/>
      <c r="V20" s="238"/>
      <c r="W20" s="238"/>
      <c r="X20" s="241"/>
    </row>
    <row r="21" spans="1:24" ht="14.25" thickBot="1" thickTop="1">
      <c r="A21" s="237" t="s">
        <v>167</v>
      </c>
      <c r="B21" s="231">
        <f>SUM(B8:B19)</f>
        <v>0</v>
      </c>
      <c r="C21" s="231">
        <f>SUM(C8:C19)</f>
        <v>0</v>
      </c>
      <c r="D21" s="235"/>
      <c r="E21" s="242">
        <f>SUM(E8:E19)</f>
        <v>0</v>
      </c>
      <c r="F21" s="243">
        <f>SUM(F8:F19)</f>
        <v>0</v>
      </c>
      <c r="G21" s="235"/>
      <c r="H21" s="244">
        <f>SUM(H8:H19)</f>
        <v>0</v>
      </c>
      <c r="I21" s="231">
        <f>SUM(I8:I19)</f>
        <v>0</v>
      </c>
      <c r="J21" s="214"/>
      <c r="K21" s="233">
        <f>SUM(K8:K19)</f>
        <v>0</v>
      </c>
      <c r="L21" s="233">
        <f>SUM(L8:L19)</f>
        <v>0</v>
      </c>
      <c r="M21" s="235"/>
      <c r="N21" s="244">
        <f>SUM(N8:N19)</f>
        <v>0</v>
      </c>
      <c r="O21" s="231">
        <f>SUM(O8:O19)</f>
        <v>0</v>
      </c>
      <c r="P21" s="230">
        <f>SUM(P8:P19)</f>
        <v>0</v>
      </c>
      <c r="R21" s="244">
        <f>SUM(R8:R19)</f>
        <v>0</v>
      </c>
      <c r="S21" s="231">
        <f>SUM(S8:S19)</f>
        <v>0</v>
      </c>
      <c r="T21" s="230">
        <f>SUM(T8:T19)</f>
        <v>0</v>
      </c>
      <c r="V21" s="244">
        <f>SUM(V8:V19)</f>
        <v>0</v>
      </c>
      <c r="W21" s="231">
        <f>SUM(W8:W19)</f>
        <v>0</v>
      </c>
      <c r="X21" s="230">
        <f>SUM(X8:X19)</f>
        <v>0</v>
      </c>
    </row>
    <row r="22" spans="4:13" ht="13.5" thickTop="1">
      <c r="D22" s="8"/>
      <c r="G22" s="8"/>
      <c r="M22" s="8"/>
    </row>
    <row r="23" ht="12.75">
      <c r="D23" s="8"/>
    </row>
    <row r="24" spans="4:5" ht="13.5" thickBot="1">
      <c r="D24" s="8"/>
      <c r="E24" t="s">
        <v>168</v>
      </c>
    </row>
    <row r="25" spans="1:24" ht="13.5" thickTop="1">
      <c r="A25" s="245" t="s">
        <v>70</v>
      </c>
      <c r="B25" s="246" t="s">
        <v>156</v>
      </c>
      <c r="C25" s="246"/>
      <c r="D25" s="209"/>
      <c r="E25" s="247" t="s">
        <v>157</v>
      </c>
      <c r="F25" s="248"/>
      <c r="G25" s="209"/>
      <c r="H25" s="249" t="s">
        <v>158</v>
      </c>
      <c r="I25" s="250"/>
      <c r="J25" s="251"/>
      <c r="K25" s="252" t="s">
        <v>159</v>
      </c>
      <c r="L25" s="248"/>
      <c r="M25" s="209"/>
      <c r="N25" s="249" t="s">
        <v>160</v>
      </c>
      <c r="O25" s="253"/>
      <c r="P25" s="254" t="s">
        <v>169</v>
      </c>
      <c r="Q25" s="8"/>
      <c r="R25" s="249" t="str">
        <f>R6</f>
        <v>Feed</v>
      </c>
      <c r="S25" s="253"/>
      <c r="T25" s="254" t="s">
        <v>169</v>
      </c>
      <c r="V25" s="249" t="str">
        <f>V6</f>
        <v>Feed</v>
      </c>
      <c r="W25" s="253"/>
      <c r="X25" s="254" t="s">
        <v>169</v>
      </c>
    </row>
    <row r="26" spans="1:24" ht="13.5" thickBot="1">
      <c r="A26" s="255"/>
      <c r="B26" s="256" t="s">
        <v>170</v>
      </c>
      <c r="C26" s="257" t="s">
        <v>171</v>
      </c>
      <c r="D26" s="8"/>
      <c r="E26" s="256" t="s">
        <v>170</v>
      </c>
      <c r="F26" s="257" t="s">
        <v>171</v>
      </c>
      <c r="H26" s="256" t="s">
        <v>170</v>
      </c>
      <c r="I26" s="257" t="s">
        <v>171</v>
      </c>
      <c r="K26" s="256" t="s">
        <v>170</v>
      </c>
      <c r="L26" s="257" t="s">
        <v>171</v>
      </c>
      <c r="N26" s="256" t="s">
        <v>170</v>
      </c>
      <c r="O26" s="257" t="s">
        <v>171</v>
      </c>
      <c r="P26" s="258" t="s">
        <v>172</v>
      </c>
      <c r="Q26" s="8"/>
      <c r="R26" s="256" t="s">
        <v>170</v>
      </c>
      <c r="S26" s="257" t="s">
        <v>171</v>
      </c>
      <c r="T26" s="258" t="s">
        <v>172</v>
      </c>
      <c r="V26" s="256" t="s">
        <v>170</v>
      </c>
      <c r="W26" s="257" t="s">
        <v>171</v>
      </c>
      <c r="X26" s="258" t="s">
        <v>172</v>
      </c>
    </row>
    <row r="27" spans="1:24" ht="14.25" thickBot="1" thickTop="1">
      <c r="A27" s="259" t="s">
        <v>59</v>
      </c>
      <c r="B27" s="260">
        <v>4.5</v>
      </c>
      <c r="C27" s="261">
        <f aca="true" t="shared" si="0" ref="C27:C38">C8*B27</f>
        <v>0</v>
      </c>
      <c r="D27" s="8"/>
      <c r="E27" s="260">
        <v>45</v>
      </c>
      <c r="F27" s="261">
        <f aca="true" t="shared" si="1" ref="F27:F38">F8*E27</f>
        <v>0</v>
      </c>
      <c r="H27" s="260">
        <v>45</v>
      </c>
      <c r="I27" s="261">
        <f aca="true" t="shared" si="2" ref="I27:I38">I8*H27</f>
        <v>0</v>
      </c>
      <c r="K27" s="260">
        <v>150</v>
      </c>
      <c r="L27" s="261">
        <f aca="true" t="shared" si="3" ref="L27:L38">L8*K27</f>
        <v>0</v>
      </c>
      <c r="N27" s="260">
        <v>40</v>
      </c>
      <c r="O27" s="262">
        <f aca="true" t="shared" si="4" ref="O27:O38">O8*N27</f>
        <v>0</v>
      </c>
      <c r="P27" s="263">
        <f aca="true" t="shared" si="5" ref="P27:P38">SUM(C27+F27+I27+L27+O27)</f>
        <v>0</v>
      </c>
      <c r="Q27" s="8"/>
      <c r="R27" s="260"/>
      <c r="S27" s="262">
        <f aca="true" t="shared" si="6" ref="S27:S38">S8*R27</f>
        <v>0</v>
      </c>
      <c r="T27" s="263">
        <f aca="true" t="shared" si="7" ref="T27:T38">SUM(G27+J27+M27+P27+S27)</f>
        <v>0</v>
      </c>
      <c r="V27" s="260"/>
      <c r="W27" s="262">
        <f aca="true" t="shared" si="8" ref="W27:W38">W8*V27</f>
        <v>0</v>
      </c>
      <c r="X27" s="263">
        <f aca="true" t="shared" si="9" ref="X27:X38">SUM(K28+N28+Q28+T28+W27)</f>
        <v>0</v>
      </c>
    </row>
    <row r="28" spans="1:24" ht="14.25" thickBot="1" thickTop="1">
      <c r="A28" s="259" t="s">
        <v>60</v>
      </c>
      <c r="B28" s="260"/>
      <c r="C28" s="261">
        <f t="shared" si="0"/>
        <v>0</v>
      </c>
      <c r="D28" s="8"/>
      <c r="E28" s="260"/>
      <c r="F28" s="261">
        <f t="shared" si="1"/>
        <v>0</v>
      </c>
      <c r="H28" s="260"/>
      <c r="I28" s="261">
        <f t="shared" si="2"/>
        <v>0</v>
      </c>
      <c r="K28" s="260"/>
      <c r="L28" s="261">
        <f t="shared" si="3"/>
        <v>0</v>
      </c>
      <c r="N28" s="260"/>
      <c r="O28" s="262">
        <f t="shared" si="4"/>
        <v>0</v>
      </c>
      <c r="P28" s="263">
        <f t="shared" si="5"/>
        <v>0</v>
      </c>
      <c r="Q28" s="8"/>
      <c r="R28" s="260"/>
      <c r="S28" s="262">
        <f t="shared" si="6"/>
        <v>0</v>
      </c>
      <c r="T28" s="263">
        <f t="shared" si="7"/>
        <v>0</v>
      </c>
      <c r="V28" s="260"/>
      <c r="W28" s="262">
        <f t="shared" si="8"/>
        <v>0</v>
      </c>
      <c r="X28" s="263">
        <f t="shared" si="9"/>
        <v>0</v>
      </c>
    </row>
    <row r="29" spans="1:24" ht="14.25" thickBot="1" thickTop="1">
      <c r="A29" s="259" t="s">
        <v>69</v>
      </c>
      <c r="B29" s="260"/>
      <c r="C29" s="261">
        <f t="shared" si="0"/>
        <v>0</v>
      </c>
      <c r="D29" s="8"/>
      <c r="E29" s="260"/>
      <c r="F29" s="261">
        <f t="shared" si="1"/>
        <v>0</v>
      </c>
      <c r="H29" s="260"/>
      <c r="I29" s="261">
        <f t="shared" si="2"/>
        <v>0</v>
      </c>
      <c r="K29" s="260"/>
      <c r="L29" s="261">
        <f t="shared" si="3"/>
        <v>0</v>
      </c>
      <c r="N29" s="260"/>
      <c r="O29" s="262">
        <f t="shared" si="4"/>
        <v>0</v>
      </c>
      <c r="P29" s="263">
        <f t="shared" si="5"/>
        <v>0</v>
      </c>
      <c r="Q29" s="8"/>
      <c r="R29" s="260"/>
      <c r="S29" s="262">
        <f t="shared" si="6"/>
        <v>0</v>
      </c>
      <c r="T29" s="263">
        <f t="shared" si="7"/>
        <v>0</v>
      </c>
      <c r="V29" s="260"/>
      <c r="W29" s="262">
        <f t="shared" si="8"/>
        <v>0</v>
      </c>
      <c r="X29" s="263">
        <f t="shared" si="9"/>
        <v>0</v>
      </c>
    </row>
    <row r="30" spans="1:24" ht="14.25" thickBot="1" thickTop="1">
      <c r="A30" s="259" t="s">
        <v>166</v>
      </c>
      <c r="B30" s="260"/>
      <c r="C30" s="261">
        <f t="shared" si="0"/>
        <v>0</v>
      </c>
      <c r="D30" s="8"/>
      <c r="E30" s="260"/>
      <c r="F30" s="261">
        <f t="shared" si="1"/>
        <v>0</v>
      </c>
      <c r="H30" s="260"/>
      <c r="I30" s="261">
        <f t="shared" si="2"/>
        <v>0</v>
      </c>
      <c r="K30" s="260"/>
      <c r="L30" s="261">
        <f t="shared" si="3"/>
        <v>0</v>
      </c>
      <c r="N30" s="260"/>
      <c r="O30" s="262">
        <f t="shared" si="4"/>
        <v>0</v>
      </c>
      <c r="P30" s="263">
        <f t="shared" si="5"/>
        <v>0</v>
      </c>
      <c r="Q30" s="8"/>
      <c r="R30" s="260"/>
      <c r="S30" s="262">
        <f t="shared" si="6"/>
        <v>0</v>
      </c>
      <c r="T30" s="263">
        <f t="shared" si="7"/>
        <v>0</v>
      </c>
      <c r="V30" s="260"/>
      <c r="W30" s="262">
        <f t="shared" si="8"/>
        <v>0</v>
      </c>
      <c r="X30" s="263">
        <f t="shared" si="9"/>
        <v>0</v>
      </c>
    </row>
    <row r="31" spans="1:24" ht="14.25" thickBot="1" thickTop="1">
      <c r="A31" s="264" t="s">
        <v>61</v>
      </c>
      <c r="B31" s="260"/>
      <c r="C31" s="261">
        <f t="shared" si="0"/>
        <v>0</v>
      </c>
      <c r="D31" s="8"/>
      <c r="E31" s="260"/>
      <c r="F31" s="261">
        <f t="shared" si="1"/>
        <v>0</v>
      </c>
      <c r="H31" s="260"/>
      <c r="I31" s="261">
        <f t="shared" si="2"/>
        <v>0</v>
      </c>
      <c r="K31" s="260"/>
      <c r="L31" s="261">
        <f t="shared" si="3"/>
        <v>0</v>
      </c>
      <c r="N31" s="260"/>
      <c r="O31" s="262">
        <f t="shared" si="4"/>
        <v>0</v>
      </c>
      <c r="P31" s="263">
        <f t="shared" si="5"/>
        <v>0</v>
      </c>
      <c r="Q31" s="8"/>
      <c r="R31" s="260"/>
      <c r="S31" s="262">
        <f t="shared" si="6"/>
        <v>0</v>
      </c>
      <c r="T31" s="263">
        <f t="shared" si="7"/>
        <v>0</v>
      </c>
      <c r="V31" s="260"/>
      <c r="W31" s="262">
        <f t="shared" si="8"/>
        <v>0</v>
      </c>
      <c r="X31" s="263">
        <f t="shared" si="9"/>
        <v>0</v>
      </c>
    </row>
    <row r="32" spans="1:24" ht="14.25" thickBot="1" thickTop="1">
      <c r="A32" s="264" t="s">
        <v>62</v>
      </c>
      <c r="B32" s="260"/>
      <c r="C32" s="261">
        <f t="shared" si="0"/>
        <v>0</v>
      </c>
      <c r="E32" s="260"/>
      <c r="F32" s="261">
        <f t="shared" si="1"/>
        <v>0</v>
      </c>
      <c r="H32" s="260"/>
      <c r="I32" s="261">
        <f t="shared" si="2"/>
        <v>0</v>
      </c>
      <c r="K32" s="260"/>
      <c r="L32" s="261">
        <f t="shared" si="3"/>
        <v>0</v>
      </c>
      <c r="N32" s="260"/>
      <c r="O32" s="262">
        <f t="shared" si="4"/>
        <v>0</v>
      </c>
      <c r="P32" s="263">
        <f t="shared" si="5"/>
        <v>0</v>
      </c>
      <c r="Q32" s="8"/>
      <c r="R32" s="260"/>
      <c r="S32" s="262">
        <f t="shared" si="6"/>
        <v>0</v>
      </c>
      <c r="T32" s="263">
        <f t="shared" si="7"/>
        <v>0</v>
      </c>
      <c r="V32" s="260"/>
      <c r="W32" s="262">
        <f t="shared" si="8"/>
        <v>0</v>
      </c>
      <c r="X32" s="263">
        <f t="shared" si="9"/>
        <v>0</v>
      </c>
    </row>
    <row r="33" spans="1:24" ht="14.25" thickBot="1" thickTop="1">
      <c r="A33" s="264" t="s">
        <v>63</v>
      </c>
      <c r="B33" s="260"/>
      <c r="C33" s="261">
        <f t="shared" si="0"/>
        <v>0</v>
      </c>
      <c r="E33" s="260"/>
      <c r="F33" s="261">
        <f t="shared" si="1"/>
        <v>0</v>
      </c>
      <c r="H33" s="260"/>
      <c r="I33" s="261">
        <f t="shared" si="2"/>
        <v>0</v>
      </c>
      <c r="K33" s="260"/>
      <c r="L33" s="261">
        <f t="shared" si="3"/>
        <v>0</v>
      </c>
      <c r="N33" s="260"/>
      <c r="O33" s="262">
        <f t="shared" si="4"/>
        <v>0</v>
      </c>
      <c r="P33" s="263">
        <f t="shared" si="5"/>
        <v>0</v>
      </c>
      <c r="Q33" s="8"/>
      <c r="R33" s="260"/>
      <c r="S33" s="262">
        <f t="shared" si="6"/>
        <v>0</v>
      </c>
      <c r="T33" s="263">
        <f t="shared" si="7"/>
        <v>0</v>
      </c>
      <c r="V33" s="260"/>
      <c r="W33" s="262">
        <f t="shared" si="8"/>
        <v>0</v>
      </c>
      <c r="X33" s="263">
        <f t="shared" si="9"/>
        <v>0</v>
      </c>
    </row>
    <row r="34" spans="1:24" ht="14.25" thickBot="1" thickTop="1">
      <c r="A34" s="264" t="s">
        <v>64</v>
      </c>
      <c r="B34" s="260"/>
      <c r="C34" s="261">
        <f t="shared" si="0"/>
        <v>0</v>
      </c>
      <c r="E34" s="260"/>
      <c r="F34" s="261">
        <f t="shared" si="1"/>
        <v>0</v>
      </c>
      <c r="H34" s="260"/>
      <c r="I34" s="261">
        <f t="shared" si="2"/>
        <v>0</v>
      </c>
      <c r="K34" s="260"/>
      <c r="L34" s="261">
        <f t="shared" si="3"/>
        <v>0</v>
      </c>
      <c r="N34" s="260"/>
      <c r="O34" s="262">
        <f t="shared" si="4"/>
        <v>0</v>
      </c>
      <c r="P34" s="263">
        <f t="shared" si="5"/>
        <v>0</v>
      </c>
      <c r="Q34" s="8"/>
      <c r="R34" s="260"/>
      <c r="S34" s="262">
        <f t="shared" si="6"/>
        <v>0</v>
      </c>
      <c r="T34" s="263">
        <f t="shared" si="7"/>
        <v>0</v>
      </c>
      <c r="V34" s="260"/>
      <c r="W34" s="262">
        <f t="shared" si="8"/>
        <v>0</v>
      </c>
      <c r="X34" s="263">
        <f t="shared" si="9"/>
        <v>0</v>
      </c>
    </row>
    <row r="35" spans="1:24" ht="14.25" thickBot="1" thickTop="1">
      <c r="A35" s="264" t="s">
        <v>65</v>
      </c>
      <c r="B35" s="260"/>
      <c r="C35" s="261">
        <f t="shared" si="0"/>
        <v>0</v>
      </c>
      <c r="E35" s="260"/>
      <c r="F35" s="261">
        <f t="shared" si="1"/>
        <v>0</v>
      </c>
      <c r="H35" s="260"/>
      <c r="I35" s="261">
        <f t="shared" si="2"/>
        <v>0</v>
      </c>
      <c r="K35" s="260"/>
      <c r="L35" s="261">
        <f t="shared" si="3"/>
        <v>0</v>
      </c>
      <c r="N35" s="260"/>
      <c r="O35" s="262">
        <f t="shared" si="4"/>
        <v>0</v>
      </c>
      <c r="P35" s="263">
        <f t="shared" si="5"/>
        <v>0</v>
      </c>
      <c r="Q35" s="8"/>
      <c r="R35" s="260"/>
      <c r="S35" s="262">
        <f t="shared" si="6"/>
        <v>0</v>
      </c>
      <c r="T35" s="263">
        <f t="shared" si="7"/>
        <v>0</v>
      </c>
      <c r="V35" s="260"/>
      <c r="W35" s="262">
        <f t="shared" si="8"/>
        <v>0</v>
      </c>
      <c r="X35" s="263">
        <f t="shared" si="9"/>
        <v>0</v>
      </c>
    </row>
    <row r="36" spans="1:24" ht="14.25" thickBot="1" thickTop="1">
      <c r="A36" s="264" t="s">
        <v>66</v>
      </c>
      <c r="B36" s="260"/>
      <c r="C36" s="261">
        <f t="shared" si="0"/>
        <v>0</v>
      </c>
      <c r="E36" s="260"/>
      <c r="F36" s="261">
        <f t="shared" si="1"/>
        <v>0</v>
      </c>
      <c r="H36" s="260"/>
      <c r="I36" s="261">
        <f t="shared" si="2"/>
        <v>0</v>
      </c>
      <c r="K36" s="260"/>
      <c r="L36" s="261">
        <f t="shared" si="3"/>
        <v>0</v>
      </c>
      <c r="N36" s="260"/>
      <c r="O36" s="262">
        <f t="shared" si="4"/>
        <v>0</v>
      </c>
      <c r="P36" s="263">
        <f t="shared" si="5"/>
        <v>0</v>
      </c>
      <c r="Q36" s="8"/>
      <c r="R36" s="260"/>
      <c r="S36" s="262">
        <f t="shared" si="6"/>
        <v>0</v>
      </c>
      <c r="T36" s="263">
        <f t="shared" si="7"/>
        <v>0</v>
      </c>
      <c r="V36" s="260"/>
      <c r="W36" s="262">
        <f t="shared" si="8"/>
        <v>0</v>
      </c>
      <c r="X36" s="263">
        <f t="shared" si="9"/>
        <v>0</v>
      </c>
    </row>
    <row r="37" spans="1:24" ht="14.25" thickBot="1" thickTop="1">
      <c r="A37" s="264" t="s">
        <v>67</v>
      </c>
      <c r="B37" s="260"/>
      <c r="C37" s="261">
        <f t="shared" si="0"/>
        <v>0</v>
      </c>
      <c r="E37" s="260"/>
      <c r="F37" s="261">
        <f t="shared" si="1"/>
        <v>0</v>
      </c>
      <c r="H37" s="260"/>
      <c r="I37" s="261">
        <f t="shared" si="2"/>
        <v>0</v>
      </c>
      <c r="K37" s="260"/>
      <c r="L37" s="261">
        <f t="shared" si="3"/>
        <v>0</v>
      </c>
      <c r="N37" s="260"/>
      <c r="O37" s="262">
        <f t="shared" si="4"/>
        <v>0</v>
      </c>
      <c r="P37" s="263">
        <f t="shared" si="5"/>
        <v>0</v>
      </c>
      <c r="Q37" s="8"/>
      <c r="R37" s="260"/>
      <c r="S37" s="262">
        <f t="shared" si="6"/>
        <v>0</v>
      </c>
      <c r="T37" s="263">
        <f t="shared" si="7"/>
        <v>0</v>
      </c>
      <c r="V37" s="260"/>
      <c r="W37" s="262">
        <f t="shared" si="8"/>
        <v>0</v>
      </c>
      <c r="X37" s="263">
        <f t="shared" si="9"/>
        <v>0</v>
      </c>
    </row>
    <row r="38" spans="1:24" ht="14.25" thickBot="1" thickTop="1">
      <c r="A38" s="264" t="s">
        <v>68</v>
      </c>
      <c r="B38" s="260"/>
      <c r="C38" s="261">
        <f t="shared" si="0"/>
        <v>0</v>
      </c>
      <c r="E38" s="260"/>
      <c r="F38" s="261">
        <f t="shared" si="1"/>
        <v>0</v>
      </c>
      <c r="H38" s="260"/>
      <c r="I38" s="261">
        <f t="shared" si="2"/>
        <v>0</v>
      </c>
      <c r="K38" s="260"/>
      <c r="L38" s="261">
        <f t="shared" si="3"/>
        <v>0</v>
      </c>
      <c r="N38" s="260"/>
      <c r="O38" s="262">
        <f t="shared" si="4"/>
        <v>0</v>
      </c>
      <c r="P38" s="263">
        <f t="shared" si="5"/>
        <v>0</v>
      </c>
      <c r="Q38" s="8"/>
      <c r="R38" s="260"/>
      <c r="S38" s="262">
        <f t="shared" si="6"/>
        <v>0</v>
      </c>
      <c r="T38" s="263">
        <f t="shared" si="7"/>
        <v>0</v>
      </c>
      <c r="V38" s="260"/>
      <c r="W38" s="262">
        <f t="shared" si="8"/>
        <v>0</v>
      </c>
      <c r="X38" s="263">
        <f t="shared" si="9"/>
        <v>0</v>
      </c>
    </row>
    <row r="39" spans="1:24" ht="14.25" thickBot="1" thickTop="1">
      <c r="A39" s="216"/>
      <c r="C39" s="265"/>
      <c r="E39" s="266"/>
      <c r="F39" s="267"/>
      <c r="I39" s="265"/>
      <c r="L39" s="265"/>
      <c r="O39" s="265"/>
      <c r="P39" s="268"/>
      <c r="Q39" s="8"/>
      <c r="S39" s="265"/>
      <c r="T39" s="268"/>
      <c r="W39" s="265"/>
      <c r="X39" s="268"/>
    </row>
    <row r="40" spans="1:24" ht="14.25" thickBot="1" thickTop="1">
      <c r="A40" s="269" t="s">
        <v>173</v>
      </c>
      <c r="B40" s="261">
        <f>AVERAGE(B27:B38)</f>
        <v>4.5</v>
      </c>
      <c r="C40" s="261">
        <f>SUM(C27:C39)</f>
        <v>0</v>
      </c>
      <c r="D40" s="270"/>
      <c r="E40" s="261">
        <f>AVERAGE(E27:E38)</f>
        <v>45</v>
      </c>
      <c r="F40" s="271">
        <f>SUM(F27:F39)</f>
        <v>0</v>
      </c>
      <c r="G40" s="270"/>
      <c r="H40" s="261">
        <f>AVERAGE(H27:H38)</f>
        <v>45</v>
      </c>
      <c r="I40" s="261">
        <f>SUM(I27:I39)</f>
        <v>0</v>
      </c>
      <c r="J40" s="270"/>
      <c r="K40" s="272">
        <f>AVERAGE(K27:K38)</f>
        <v>150</v>
      </c>
      <c r="L40" s="273">
        <f>SUM(L27:L39)</f>
        <v>0</v>
      </c>
      <c r="M40" s="270"/>
      <c r="N40" s="274">
        <f>AVERAGE(N27:N38)</f>
        <v>40</v>
      </c>
      <c r="O40" s="262">
        <f>SUM(O27:O39)</f>
        <v>0</v>
      </c>
      <c r="P40" s="263">
        <f>SUM(P27:P38)</f>
        <v>0</v>
      </c>
      <c r="Q40" s="8"/>
      <c r="R40" s="274" t="e">
        <f>AVERAGE(R27:R38)</f>
        <v>#DIV/0!</v>
      </c>
      <c r="S40" s="262">
        <f>SUM(S27:S39)</f>
        <v>0</v>
      </c>
      <c r="T40" s="263">
        <f>SUM(T27:T38)</f>
        <v>0</v>
      </c>
      <c r="V40" s="274" t="e">
        <f>AVERAGE(V27:V38)</f>
        <v>#DIV/0!</v>
      </c>
      <c r="W40" s="262">
        <f>SUM(W27:W39)</f>
        <v>0</v>
      </c>
      <c r="X40" s="263">
        <f>SUM(X27:X38)</f>
        <v>0</v>
      </c>
    </row>
    <row r="41" ht="13.5" thickTop="1"/>
  </sheetData>
  <sheetProtection/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6"/>
  <sheetViews>
    <sheetView zoomScalePageLayoutView="0" workbookViewId="0" topLeftCell="A1">
      <selection activeCell="P26" sqref="P26"/>
    </sheetView>
  </sheetViews>
  <sheetFormatPr defaultColWidth="9.140625" defaultRowHeight="12.75"/>
  <sheetData>
    <row r="1" spans="1:8" ht="20.25">
      <c r="A1" s="518"/>
      <c r="B1" s="519" t="s">
        <v>250</v>
      </c>
      <c r="C1" s="520"/>
      <c r="D1" s="520"/>
      <c r="E1" s="521"/>
      <c r="F1" s="521"/>
      <c r="G1" s="521"/>
      <c r="H1" s="522"/>
    </row>
    <row r="2" spans="1:8" ht="15">
      <c r="A2" s="523"/>
      <c r="B2" s="523" t="s">
        <v>251</v>
      </c>
      <c r="C2" s="524"/>
      <c r="D2" s="523" t="s">
        <v>35</v>
      </c>
      <c r="E2" s="523" t="s">
        <v>252</v>
      </c>
      <c r="F2" s="523" t="s">
        <v>7</v>
      </c>
      <c r="G2" s="523" t="s">
        <v>253</v>
      </c>
      <c r="H2" s="525" t="s">
        <v>254</v>
      </c>
    </row>
    <row r="3" spans="1:8" ht="15.75" thickBot="1">
      <c r="A3" s="526" t="s">
        <v>230</v>
      </c>
      <c r="B3" s="526" t="s">
        <v>255</v>
      </c>
      <c r="C3" s="527" t="s">
        <v>256</v>
      </c>
      <c r="D3" s="526" t="s">
        <v>25</v>
      </c>
      <c r="E3" s="528" t="s">
        <v>25</v>
      </c>
      <c r="F3" s="526" t="s">
        <v>257</v>
      </c>
      <c r="G3" s="526" t="s">
        <v>257</v>
      </c>
      <c r="H3" s="529" t="s">
        <v>258</v>
      </c>
    </row>
    <row r="4" spans="1:8" ht="15">
      <c r="A4" s="530" t="s">
        <v>59</v>
      </c>
      <c r="B4" s="523"/>
      <c r="C4" s="524"/>
      <c r="D4" s="523"/>
      <c r="E4" s="523"/>
      <c r="F4" s="523"/>
      <c r="G4" s="523"/>
      <c r="H4" s="522"/>
    </row>
    <row r="5" spans="1:8" ht="15">
      <c r="A5" s="524" t="s">
        <v>60</v>
      </c>
      <c r="B5" s="523"/>
      <c r="C5" s="524"/>
      <c r="D5" s="523"/>
      <c r="E5" s="531"/>
      <c r="F5" s="523"/>
      <c r="G5" s="523"/>
      <c r="H5" s="522"/>
    </row>
    <row r="6" spans="1:8" ht="15">
      <c r="A6" s="524" t="s">
        <v>259</v>
      </c>
      <c r="B6" s="523"/>
      <c r="C6" s="524"/>
      <c r="D6" s="523"/>
      <c r="E6" s="523"/>
      <c r="F6" s="523"/>
      <c r="G6" s="523"/>
      <c r="H6" s="522"/>
    </row>
    <row r="7" spans="1:8" ht="15">
      <c r="A7" s="532" t="s">
        <v>166</v>
      </c>
      <c r="B7" s="523"/>
      <c r="C7" s="524"/>
      <c r="D7" s="523"/>
      <c r="E7" s="523"/>
      <c r="F7" s="523"/>
      <c r="G7" s="522"/>
      <c r="H7" s="522"/>
    </row>
    <row r="8" spans="1:8" ht="15">
      <c r="A8" s="532" t="s">
        <v>61</v>
      </c>
      <c r="B8" s="523"/>
      <c r="C8" s="524"/>
      <c r="D8" s="523"/>
      <c r="E8" s="523"/>
      <c r="F8" s="523"/>
      <c r="G8" s="522"/>
      <c r="H8" s="522"/>
    </row>
    <row r="9" spans="1:8" ht="15">
      <c r="A9" s="532" t="s">
        <v>62</v>
      </c>
      <c r="B9" s="523"/>
      <c r="C9" s="524"/>
      <c r="D9" s="523"/>
      <c r="E9" s="523"/>
      <c r="F9" s="523"/>
      <c r="G9" s="523"/>
      <c r="H9" s="522"/>
    </row>
    <row r="10" spans="1:8" ht="15">
      <c r="A10" s="524" t="s">
        <v>63</v>
      </c>
      <c r="B10" s="523"/>
      <c r="C10" s="524"/>
      <c r="D10" s="523"/>
      <c r="E10" s="523"/>
      <c r="F10" s="523"/>
      <c r="G10" s="522"/>
      <c r="H10" s="522"/>
    </row>
    <row r="11" spans="1:8" ht="15">
      <c r="A11" s="533" t="s">
        <v>64</v>
      </c>
      <c r="B11" s="525"/>
      <c r="C11" s="534"/>
      <c r="D11" s="522"/>
      <c r="E11" s="522"/>
      <c r="F11" s="522"/>
      <c r="G11" s="522"/>
      <c r="H11" s="522"/>
    </row>
    <row r="12" spans="1:8" ht="15">
      <c r="A12" s="533" t="s">
        <v>65</v>
      </c>
      <c r="B12" s="525"/>
      <c r="C12" s="534"/>
      <c r="D12" s="522"/>
      <c r="E12" s="522"/>
      <c r="F12" s="522"/>
      <c r="G12" s="522"/>
      <c r="H12" s="522"/>
    </row>
    <row r="13" spans="1:8" ht="15">
      <c r="A13" s="533" t="s">
        <v>66</v>
      </c>
      <c r="B13" s="522"/>
      <c r="C13" s="534"/>
      <c r="D13" s="522"/>
      <c r="E13" s="522"/>
      <c r="F13" s="522"/>
      <c r="G13" s="522"/>
      <c r="H13" s="522"/>
    </row>
    <row r="14" spans="1:8" ht="15">
      <c r="A14" s="533" t="s">
        <v>67</v>
      </c>
      <c r="B14" s="522"/>
      <c r="C14" s="535"/>
      <c r="D14" s="522"/>
      <c r="E14" s="522"/>
      <c r="F14" s="522"/>
      <c r="G14" s="522"/>
      <c r="H14" s="522"/>
    </row>
    <row r="15" spans="1:8" ht="15.75" thickBot="1">
      <c r="A15" s="536" t="s">
        <v>68</v>
      </c>
      <c r="B15" s="537"/>
      <c r="C15" s="538"/>
      <c r="D15" s="537"/>
      <c r="E15" s="537"/>
      <c r="F15" s="537"/>
      <c r="G15" s="537"/>
      <c r="H15" s="537"/>
    </row>
    <row r="16" spans="1:8" ht="15">
      <c r="A16" s="533" t="s">
        <v>172</v>
      </c>
      <c r="B16" s="522">
        <f aca="true" t="shared" si="0" ref="B16:H16">SUM(B4:B15)</f>
        <v>0</v>
      </c>
      <c r="C16" s="535">
        <f t="shared" si="0"/>
        <v>0</v>
      </c>
      <c r="D16" s="522">
        <f t="shared" si="0"/>
        <v>0</v>
      </c>
      <c r="E16" s="522">
        <f t="shared" si="0"/>
        <v>0</v>
      </c>
      <c r="F16" s="522">
        <f t="shared" si="0"/>
        <v>0</v>
      </c>
      <c r="G16" s="522">
        <f t="shared" si="0"/>
        <v>0</v>
      </c>
      <c r="H16" s="522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Q40"/>
  <sheetViews>
    <sheetView tabSelected="1" zoomScalePageLayoutView="0" workbookViewId="0" topLeftCell="A7">
      <selection activeCell="N27" sqref="N27"/>
    </sheetView>
  </sheetViews>
  <sheetFormatPr defaultColWidth="9.140625" defaultRowHeight="12.75"/>
  <sheetData>
    <row r="1" spans="1:17" ht="21" thickBot="1">
      <c r="A1" s="442" t="s">
        <v>227</v>
      </c>
      <c r="B1" s="443"/>
      <c r="C1" s="443"/>
      <c r="D1" s="444"/>
      <c r="E1" s="444"/>
      <c r="F1" s="445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</row>
    <row r="2" spans="1:17" ht="17.25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7"/>
      <c r="L2" s="446"/>
      <c r="M2" s="446"/>
      <c r="N2" s="446"/>
      <c r="O2" s="446"/>
      <c r="P2" s="446"/>
      <c r="Q2" s="446"/>
    </row>
    <row r="3" spans="1:17" ht="17.25">
      <c r="A3" s="446"/>
      <c r="B3" s="448" t="s">
        <v>228</v>
      </c>
      <c r="C3" s="449"/>
      <c r="D3" s="450"/>
      <c r="E3" s="450"/>
      <c r="F3" s="446"/>
      <c r="G3" s="446"/>
      <c r="H3" s="446"/>
      <c r="I3" s="446"/>
      <c r="J3" s="446"/>
      <c r="K3" s="451" t="s">
        <v>229</v>
      </c>
      <c r="L3" s="452"/>
      <c r="M3" s="452"/>
      <c r="N3" s="452"/>
      <c r="O3" s="453"/>
      <c r="P3" s="446"/>
      <c r="Q3" s="446"/>
    </row>
    <row r="4" spans="1:17" ht="17.25">
      <c r="A4" s="446"/>
      <c r="B4" s="454"/>
      <c r="C4" s="455"/>
      <c r="D4" s="456"/>
      <c r="E4" s="457"/>
      <c r="F4" s="446"/>
      <c r="G4" s="446"/>
      <c r="H4" s="446"/>
      <c r="I4" s="446"/>
      <c r="J4" s="446"/>
      <c r="K4" s="458"/>
      <c r="L4" s="459"/>
      <c r="M4" s="459"/>
      <c r="N4" s="459"/>
      <c r="O4" s="460"/>
      <c r="P4" s="446"/>
      <c r="Q4" s="446"/>
    </row>
    <row r="5" spans="1:17" ht="13.5" thickBo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</row>
    <row r="6" spans="1:17" ht="13.5" thickBot="1">
      <c r="A6" s="461" t="s">
        <v>230</v>
      </c>
      <c r="B6" s="462" t="s">
        <v>231</v>
      </c>
      <c r="C6" s="462" t="s">
        <v>232</v>
      </c>
      <c r="D6" s="462" t="s">
        <v>84</v>
      </c>
      <c r="E6" s="462" t="s">
        <v>233</v>
      </c>
      <c r="F6" s="462" t="s">
        <v>234</v>
      </c>
      <c r="G6" s="462" t="s">
        <v>83</v>
      </c>
      <c r="H6" s="462" t="s">
        <v>30</v>
      </c>
      <c r="I6" s="463" t="s">
        <v>235</v>
      </c>
      <c r="J6" s="464" t="s">
        <v>230</v>
      </c>
      <c r="K6" s="465" t="s">
        <v>231</v>
      </c>
      <c r="L6" s="465" t="s">
        <v>232</v>
      </c>
      <c r="M6" s="465" t="s">
        <v>236</v>
      </c>
      <c r="N6" s="465" t="s">
        <v>237</v>
      </c>
      <c r="O6" s="465" t="s">
        <v>83</v>
      </c>
      <c r="P6" s="465" t="s">
        <v>30</v>
      </c>
      <c r="Q6" s="466" t="s">
        <v>235</v>
      </c>
    </row>
    <row r="7" spans="1:17" ht="12.75">
      <c r="A7" s="467" t="s">
        <v>238</v>
      </c>
      <c r="B7" s="468"/>
      <c r="C7" s="469"/>
      <c r="D7" s="469"/>
      <c r="E7" s="470"/>
      <c r="F7" s="470"/>
      <c r="G7" s="469"/>
      <c r="H7" s="469"/>
      <c r="I7" s="471"/>
      <c r="J7" s="467" t="s">
        <v>238</v>
      </c>
      <c r="K7" s="468"/>
      <c r="L7" s="472"/>
      <c r="M7" s="472"/>
      <c r="N7" s="472"/>
      <c r="O7" s="472"/>
      <c r="P7" s="472"/>
      <c r="Q7" s="471"/>
    </row>
    <row r="8" spans="1:17" ht="12.75">
      <c r="A8" s="473" t="s">
        <v>60</v>
      </c>
      <c r="B8" s="474">
        <f aca="true" t="shared" si="0" ref="B8:B19">(B7+C7+D7+E7-F7-G7-H7-I7)</f>
        <v>0</v>
      </c>
      <c r="C8" s="469"/>
      <c r="D8" s="469"/>
      <c r="E8" s="475"/>
      <c r="F8" s="475"/>
      <c r="G8" s="469"/>
      <c r="H8" s="469"/>
      <c r="I8" s="476"/>
      <c r="J8" s="473" t="s">
        <v>60</v>
      </c>
      <c r="K8" s="474">
        <f aca="true" t="shared" si="1" ref="K8:K19">(K7+L7+M7-N7-O7-P7-Q7)</f>
        <v>0</v>
      </c>
      <c r="L8" s="469"/>
      <c r="M8" s="469"/>
      <c r="N8" s="469"/>
      <c r="O8" s="469"/>
      <c r="P8" s="469"/>
      <c r="Q8" s="476"/>
    </row>
    <row r="9" spans="1:17" ht="12.75">
      <c r="A9" s="473" t="s">
        <v>69</v>
      </c>
      <c r="B9" s="474">
        <f t="shared" si="0"/>
        <v>0</v>
      </c>
      <c r="C9" s="469"/>
      <c r="D9" s="469"/>
      <c r="E9" s="475"/>
      <c r="F9" s="475"/>
      <c r="G9" s="469"/>
      <c r="H9" s="469"/>
      <c r="I9" s="476"/>
      <c r="J9" s="473" t="s">
        <v>69</v>
      </c>
      <c r="K9" s="474">
        <f t="shared" si="1"/>
        <v>0</v>
      </c>
      <c r="L9" s="469"/>
      <c r="M9" s="469"/>
      <c r="N9" s="469"/>
      <c r="O9" s="469"/>
      <c r="P9" s="469"/>
      <c r="Q9" s="476"/>
    </row>
    <row r="10" spans="1:17" ht="12.75">
      <c r="A10" s="473" t="s">
        <v>166</v>
      </c>
      <c r="B10" s="474">
        <f t="shared" si="0"/>
        <v>0</v>
      </c>
      <c r="C10" s="469"/>
      <c r="D10" s="469"/>
      <c r="E10" s="475"/>
      <c r="F10" s="475"/>
      <c r="G10" s="469"/>
      <c r="H10" s="469"/>
      <c r="I10" s="476"/>
      <c r="J10" s="473" t="s">
        <v>166</v>
      </c>
      <c r="K10" s="474">
        <f t="shared" si="1"/>
        <v>0</v>
      </c>
      <c r="L10" s="469"/>
      <c r="M10" s="469"/>
      <c r="N10" s="469"/>
      <c r="O10" s="469"/>
      <c r="P10" s="469"/>
      <c r="Q10" s="476"/>
    </row>
    <row r="11" spans="1:17" ht="12.75">
      <c r="A11" s="473" t="s">
        <v>61</v>
      </c>
      <c r="B11" s="474">
        <f t="shared" si="0"/>
        <v>0</v>
      </c>
      <c r="C11" s="469"/>
      <c r="D11" s="469"/>
      <c r="E11" s="475">
        <v>0</v>
      </c>
      <c r="F11" s="475">
        <v>0</v>
      </c>
      <c r="G11" s="469"/>
      <c r="H11" s="469"/>
      <c r="I11" s="476"/>
      <c r="J11" s="473" t="s">
        <v>61</v>
      </c>
      <c r="K11" s="474">
        <f t="shared" si="1"/>
        <v>0</v>
      </c>
      <c r="L11" s="469"/>
      <c r="M11" s="469"/>
      <c r="N11" s="469"/>
      <c r="O11" s="469"/>
      <c r="P11" s="469"/>
      <c r="Q11" s="476"/>
    </row>
    <row r="12" spans="1:17" ht="12.75">
      <c r="A12" s="473" t="s">
        <v>62</v>
      </c>
      <c r="B12" s="474">
        <f t="shared" si="0"/>
        <v>0</v>
      </c>
      <c r="C12" s="469"/>
      <c r="D12" s="469"/>
      <c r="E12" s="475">
        <v>0</v>
      </c>
      <c r="F12" s="475">
        <v>0</v>
      </c>
      <c r="G12" s="469"/>
      <c r="H12" s="469"/>
      <c r="I12" s="476"/>
      <c r="J12" s="473" t="s">
        <v>62</v>
      </c>
      <c r="K12" s="474">
        <f t="shared" si="1"/>
        <v>0</v>
      </c>
      <c r="L12" s="469"/>
      <c r="M12" s="469"/>
      <c r="N12" s="469"/>
      <c r="O12" s="469"/>
      <c r="P12" s="469"/>
      <c r="Q12" s="476"/>
    </row>
    <row r="13" spans="1:17" ht="12.75">
      <c r="A13" s="473" t="s">
        <v>63</v>
      </c>
      <c r="B13" s="474">
        <f t="shared" si="0"/>
        <v>0</v>
      </c>
      <c r="C13" s="469"/>
      <c r="D13" s="469"/>
      <c r="E13" s="475">
        <v>0</v>
      </c>
      <c r="F13" s="475">
        <v>0</v>
      </c>
      <c r="G13" s="469"/>
      <c r="H13" s="469"/>
      <c r="I13" s="476"/>
      <c r="J13" s="473" t="s">
        <v>63</v>
      </c>
      <c r="K13" s="474">
        <f t="shared" si="1"/>
        <v>0</v>
      </c>
      <c r="L13" s="469"/>
      <c r="M13" s="469"/>
      <c r="N13" s="469"/>
      <c r="O13" s="469"/>
      <c r="P13" s="469"/>
      <c r="Q13" s="476"/>
    </row>
    <row r="14" spans="1:17" ht="12.75">
      <c r="A14" s="473" t="s">
        <v>64</v>
      </c>
      <c r="B14" s="474">
        <f t="shared" si="0"/>
        <v>0</v>
      </c>
      <c r="C14" s="469"/>
      <c r="D14" s="469"/>
      <c r="E14" s="475">
        <v>0</v>
      </c>
      <c r="F14" s="475">
        <v>0</v>
      </c>
      <c r="G14" s="469"/>
      <c r="H14" s="469"/>
      <c r="I14" s="476"/>
      <c r="J14" s="473" t="s">
        <v>64</v>
      </c>
      <c r="K14" s="474">
        <f t="shared" si="1"/>
        <v>0</v>
      </c>
      <c r="L14" s="469"/>
      <c r="M14" s="469"/>
      <c r="N14" s="469"/>
      <c r="O14" s="469"/>
      <c r="P14" s="469"/>
      <c r="Q14" s="476"/>
    </row>
    <row r="15" spans="1:17" ht="12.75">
      <c r="A15" s="473" t="s">
        <v>65</v>
      </c>
      <c r="B15" s="474">
        <f t="shared" si="0"/>
        <v>0</v>
      </c>
      <c r="C15" s="469"/>
      <c r="D15" s="469"/>
      <c r="E15" s="475">
        <v>0</v>
      </c>
      <c r="F15" s="475">
        <v>0</v>
      </c>
      <c r="G15" s="469"/>
      <c r="H15" s="469"/>
      <c r="I15" s="476"/>
      <c r="J15" s="473" t="s">
        <v>65</v>
      </c>
      <c r="K15" s="474">
        <f t="shared" si="1"/>
        <v>0</v>
      </c>
      <c r="L15" s="469"/>
      <c r="M15" s="469"/>
      <c r="N15" s="469"/>
      <c r="O15" s="469"/>
      <c r="P15" s="469"/>
      <c r="Q15" s="476"/>
    </row>
    <row r="16" spans="1:17" ht="12.75">
      <c r="A16" s="473" t="s">
        <v>66</v>
      </c>
      <c r="B16" s="474">
        <f t="shared" si="0"/>
        <v>0</v>
      </c>
      <c r="C16" s="469"/>
      <c r="D16" s="469"/>
      <c r="E16" s="475">
        <v>0</v>
      </c>
      <c r="F16" s="475"/>
      <c r="G16" s="469"/>
      <c r="H16" s="469"/>
      <c r="I16" s="476"/>
      <c r="J16" s="473" t="s">
        <v>66</v>
      </c>
      <c r="K16" s="474">
        <f t="shared" si="1"/>
        <v>0</v>
      </c>
      <c r="L16" s="469"/>
      <c r="M16" s="469"/>
      <c r="N16" s="469"/>
      <c r="O16" s="469"/>
      <c r="P16" s="469"/>
      <c r="Q16" s="476"/>
    </row>
    <row r="17" spans="1:17" ht="12.75">
      <c r="A17" s="473" t="s">
        <v>67</v>
      </c>
      <c r="B17" s="474">
        <f t="shared" si="0"/>
        <v>0</v>
      </c>
      <c r="C17" s="469"/>
      <c r="D17" s="469"/>
      <c r="E17" s="475">
        <v>0</v>
      </c>
      <c r="F17" s="475"/>
      <c r="G17" s="469"/>
      <c r="H17" s="469"/>
      <c r="I17" s="476"/>
      <c r="J17" s="473" t="s">
        <v>67</v>
      </c>
      <c r="K17" s="474">
        <f t="shared" si="1"/>
        <v>0</v>
      </c>
      <c r="L17" s="469"/>
      <c r="M17" s="469"/>
      <c r="N17" s="469"/>
      <c r="O17" s="469"/>
      <c r="P17" s="469"/>
      <c r="Q17" s="476"/>
    </row>
    <row r="18" spans="1:17" ht="13.5" thickBot="1">
      <c r="A18" s="477" t="s">
        <v>68</v>
      </c>
      <c r="B18" s="474">
        <f t="shared" si="0"/>
        <v>0</v>
      </c>
      <c r="C18" s="469"/>
      <c r="D18" s="469"/>
      <c r="E18" s="478">
        <v>0</v>
      </c>
      <c r="F18" s="478">
        <v>0</v>
      </c>
      <c r="G18" s="469"/>
      <c r="H18" s="469"/>
      <c r="I18" s="479"/>
      <c r="J18" s="477" t="s">
        <v>68</v>
      </c>
      <c r="K18" s="474">
        <f t="shared" si="1"/>
        <v>0</v>
      </c>
      <c r="L18" s="469"/>
      <c r="M18" s="469"/>
      <c r="N18" s="469"/>
      <c r="O18" s="469"/>
      <c r="P18" s="480"/>
      <c r="Q18" s="479"/>
    </row>
    <row r="19" spans="1:17" ht="12.75">
      <c r="A19" s="481" t="s">
        <v>239</v>
      </c>
      <c r="B19" s="474">
        <f t="shared" si="0"/>
        <v>0</v>
      </c>
      <c r="C19" s="482"/>
      <c r="D19" s="482"/>
      <c r="E19" s="483"/>
      <c r="F19" s="483"/>
      <c r="G19" s="482"/>
      <c r="H19" s="482"/>
      <c r="I19" s="484"/>
      <c r="J19" s="481" t="s">
        <v>239</v>
      </c>
      <c r="K19" s="474">
        <f t="shared" si="1"/>
        <v>0</v>
      </c>
      <c r="L19" s="482"/>
      <c r="M19" s="482"/>
      <c r="N19" s="482"/>
      <c r="O19" s="482"/>
      <c r="P19" s="482"/>
      <c r="Q19" s="484"/>
    </row>
    <row r="20" spans="1:17" ht="13.5" thickBot="1">
      <c r="A20" s="485"/>
      <c r="B20" s="486" t="s">
        <v>240</v>
      </c>
      <c r="C20" s="487">
        <f aca="true" t="shared" si="2" ref="C20:I20">SUM(C7:C18)</f>
        <v>0</v>
      </c>
      <c r="D20" s="487">
        <f t="shared" si="2"/>
        <v>0</v>
      </c>
      <c r="E20" s="487">
        <f t="shared" si="2"/>
        <v>0</v>
      </c>
      <c r="F20" s="487">
        <f t="shared" si="2"/>
        <v>0</v>
      </c>
      <c r="G20" s="487">
        <f t="shared" si="2"/>
        <v>0</v>
      </c>
      <c r="H20" s="487">
        <f t="shared" si="2"/>
        <v>0</v>
      </c>
      <c r="I20" s="488">
        <f t="shared" si="2"/>
        <v>0</v>
      </c>
      <c r="J20" s="485"/>
      <c r="K20" s="486" t="s">
        <v>240</v>
      </c>
      <c r="L20" s="489">
        <f aca="true" t="shared" si="3" ref="L20:Q20">SUM(L7:L18)</f>
        <v>0</v>
      </c>
      <c r="M20" s="489">
        <f t="shared" si="3"/>
        <v>0</v>
      </c>
      <c r="N20" s="489">
        <f t="shared" si="3"/>
        <v>0</v>
      </c>
      <c r="O20" s="489">
        <f t="shared" si="3"/>
        <v>0</v>
      </c>
      <c r="P20" s="489">
        <f t="shared" si="3"/>
        <v>0</v>
      </c>
      <c r="Q20" s="490">
        <f t="shared" si="3"/>
        <v>0</v>
      </c>
    </row>
    <row r="21" spans="1:17" ht="12.75">
      <c r="A21" s="491" t="s">
        <v>241</v>
      </c>
      <c r="B21" s="492"/>
      <c r="C21" s="492"/>
      <c r="D21" s="493">
        <f>(B7+B19)/2</f>
        <v>0</v>
      </c>
      <c r="E21" s="494"/>
      <c r="F21" s="494"/>
      <c r="G21" s="494"/>
      <c r="H21" s="494"/>
      <c r="I21" s="494"/>
      <c r="J21" s="494"/>
      <c r="K21" s="495" t="s">
        <v>242</v>
      </c>
      <c r="L21" s="494"/>
      <c r="M21" s="496">
        <f>SUM(K7:K19)/13</f>
        <v>0</v>
      </c>
      <c r="N21" s="494"/>
      <c r="O21" s="494"/>
      <c r="P21" s="494"/>
      <c r="Q21" s="494"/>
    </row>
    <row r="22" spans="1:17" ht="12.75">
      <c r="A22" s="495" t="s">
        <v>243</v>
      </c>
      <c r="B22" s="494"/>
      <c r="C22" s="494"/>
      <c r="D22" s="493">
        <f>SUM(B8:B20)/13</f>
        <v>0</v>
      </c>
      <c r="E22" s="494"/>
      <c r="F22" s="494"/>
      <c r="G22" s="494"/>
      <c r="H22" s="494"/>
      <c r="I22" s="494"/>
      <c r="J22" s="494"/>
      <c r="K22" s="494"/>
      <c r="L22" s="494"/>
      <c r="M22" s="494"/>
      <c r="N22" s="494"/>
      <c r="O22" s="494"/>
      <c r="P22" s="494"/>
      <c r="Q22" s="494"/>
    </row>
    <row r="23" spans="1:17" ht="17.25">
      <c r="A23" s="494"/>
      <c r="B23" s="497" t="s">
        <v>244</v>
      </c>
      <c r="C23" s="498"/>
      <c r="D23" s="498"/>
      <c r="E23" s="498"/>
      <c r="F23" s="498"/>
      <c r="G23" s="499"/>
      <c r="H23" s="499"/>
      <c r="J23" s="494"/>
      <c r="K23" s="500" t="s">
        <v>245</v>
      </c>
      <c r="L23" s="500"/>
      <c r="M23" s="500"/>
      <c r="N23" s="500"/>
      <c r="O23" s="500"/>
      <c r="P23" s="500"/>
      <c r="Q23" s="500"/>
    </row>
    <row r="24" spans="1:17" ht="13.5" thickBot="1">
      <c r="A24" s="494"/>
      <c r="B24" s="494"/>
      <c r="C24" s="494"/>
      <c r="D24" s="494"/>
      <c r="E24" s="494"/>
      <c r="F24" s="494"/>
      <c r="G24" s="494"/>
      <c r="H24" s="494"/>
      <c r="J24" s="494"/>
      <c r="K24" s="494"/>
      <c r="L24" s="494"/>
      <c r="M24" s="494"/>
      <c r="N24" s="494"/>
      <c r="O24" s="494"/>
      <c r="P24" s="494"/>
      <c r="Q24" s="494"/>
    </row>
    <row r="25" spans="1:17" ht="13.5" thickBot="1">
      <c r="A25" s="501" t="s">
        <v>230</v>
      </c>
      <c r="B25" s="502" t="s">
        <v>231</v>
      </c>
      <c r="C25" s="502" t="s">
        <v>232</v>
      </c>
      <c r="D25" s="502" t="s">
        <v>236</v>
      </c>
      <c r="E25" s="502" t="s">
        <v>246</v>
      </c>
      <c r="F25" s="502" t="s">
        <v>83</v>
      </c>
      <c r="G25" s="502" t="s">
        <v>30</v>
      </c>
      <c r="H25" s="503" t="s">
        <v>235</v>
      </c>
      <c r="J25" s="504" t="s">
        <v>230</v>
      </c>
      <c r="K25" s="504" t="s">
        <v>231</v>
      </c>
      <c r="L25" s="504" t="s">
        <v>232</v>
      </c>
      <c r="M25" s="504" t="s">
        <v>236</v>
      </c>
      <c r="N25" s="504" t="s">
        <v>263</v>
      </c>
      <c r="O25" s="504" t="s">
        <v>83</v>
      </c>
      <c r="P25" s="504" t="s">
        <v>30</v>
      </c>
      <c r="Q25" s="504" t="s">
        <v>235</v>
      </c>
    </row>
    <row r="26" spans="1:17" ht="13.5" thickBot="1">
      <c r="A26" s="505" t="s">
        <v>238</v>
      </c>
      <c r="B26" s="506"/>
      <c r="C26" s="506"/>
      <c r="D26" s="506"/>
      <c r="E26" s="506"/>
      <c r="F26" s="506"/>
      <c r="G26" s="506"/>
      <c r="H26" s="507"/>
      <c r="J26" s="505" t="s">
        <v>238</v>
      </c>
      <c r="K26" s="506"/>
      <c r="L26" s="506"/>
      <c r="M26" s="506"/>
      <c r="N26" s="506"/>
      <c r="O26" s="506"/>
      <c r="P26" s="506"/>
      <c r="Q26" s="507"/>
    </row>
    <row r="27" spans="1:17" ht="13.5" thickBot="1">
      <c r="A27" s="508" t="s">
        <v>60</v>
      </c>
      <c r="B27" s="474">
        <f aca="true" t="shared" si="4" ref="B27:B38">(B26+C26+D26-E26-F26-G26-H26)</f>
        <v>0</v>
      </c>
      <c r="C27" s="469"/>
      <c r="D27" s="506"/>
      <c r="E27" s="506"/>
      <c r="F27" s="506"/>
      <c r="G27" s="506"/>
      <c r="H27" s="476"/>
      <c r="J27" s="508" t="s">
        <v>60</v>
      </c>
      <c r="K27" s="474">
        <f aca="true" t="shared" si="5" ref="K27:K38">(K26+L26+M26-N26-O26-P26-Q26)</f>
        <v>0</v>
      </c>
      <c r="L27" s="469"/>
      <c r="M27" s="506"/>
      <c r="N27" s="506"/>
      <c r="O27" s="506"/>
      <c r="P27" s="506"/>
      <c r="Q27" s="476"/>
    </row>
    <row r="28" spans="1:17" ht="13.5" thickBot="1">
      <c r="A28" s="508" t="s">
        <v>69</v>
      </c>
      <c r="B28" s="474">
        <f t="shared" si="4"/>
        <v>0</v>
      </c>
      <c r="C28" s="469"/>
      <c r="D28" s="506"/>
      <c r="E28" s="506"/>
      <c r="F28" s="506"/>
      <c r="G28" s="506"/>
      <c r="H28" s="476"/>
      <c r="J28" s="508" t="s">
        <v>69</v>
      </c>
      <c r="K28" s="474">
        <f t="shared" si="5"/>
        <v>0</v>
      </c>
      <c r="L28" s="469"/>
      <c r="M28" s="506"/>
      <c r="N28" s="506"/>
      <c r="O28" s="506"/>
      <c r="P28" s="506"/>
      <c r="Q28" s="476"/>
    </row>
    <row r="29" spans="1:17" ht="13.5" thickBot="1">
      <c r="A29" s="508" t="s">
        <v>166</v>
      </c>
      <c r="B29" s="474">
        <f t="shared" si="4"/>
        <v>0</v>
      </c>
      <c r="C29" s="469"/>
      <c r="D29" s="506"/>
      <c r="E29" s="506"/>
      <c r="F29" s="506"/>
      <c r="G29" s="506"/>
      <c r="H29" s="476"/>
      <c r="J29" s="508" t="s">
        <v>166</v>
      </c>
      <c r="K29" s="474">
        <f t="shared" si="5"/>
        <v>0</v>
      </c>
      <c r="L29" s="469"/>
      <c r="M29" s="506"/>
      <c r="N29" s="506"/>
      <c r="O29" s="506"/>
      <c r="P29" s="506"/>
      <c r="Q29" s="476"/>
    </row>
    <row r="30" spans="1:17" ht="13.5" thickBot="1">
      <c r="A30" s="508" t="s">
        <v>61</v>
      </c>
      <c r="B30" s="474">
        <f t="shared" si="4"/>
        <v>0</v>
      </c>
      <c r="C30" s="469"/>
      <c r="D30" s="506"/>
      <c r="E30" s="506"/>
      <c r="F30" s="506"/>
      <c r="G30" s="506"/>
      <c r="H30" s="476"/>
      <c r="J30" s="508" t="s">
        <v>61</v>
      </c>
      <c r="K30" s="474">
        <f t="shared" si="5"/>
        <v>0</v>
      </c>
      <c r="L30" s="469"/>
      <c r="M30" s="506"/>
      <c r="N30" s="506"/>
      <c r="O30" s="506"/>
      <c r="P30" s="506"/>
      <c r="Q30" s="476"/>
    </row>
    <row r="31" spans="1:17" ht="13.5" thickBot="1">
      <c r="A31" s="508" t="s">
        <v>62</v>
      </c>
      <c r="B31" s="474">
        <f t="shared" si="4"/>
        <v>0</v>
      </c>
      <c r="C31" s="469"/>
      <c r="D31" s="506"/>
      <c r="E31" s="506"/>
      <c r="F31" s="506"/>
      <c r="G31" s="506"/>
      <c r="H31" s="476"/>
      <c r="J31" s="508" t="s">
        <v>62</v>
      </c>
      <c r="K31" s="474">
        <f t="shared" si="5"/>
        <v>0</v>
      </c>
      <c r="L31" s="469"/>
      <c r="M31" s="506"/>
      <c r="N31" s="506"/>
      <c r="O31" s="506"/>
      <c r="P31" s="506"/>
      <c r="Q31" s="476"/>
    </row>
    <row r="32" spans="1:17" ht="13.5" thickBot="1">
      <c r="A32" s="508" t="s">
        <v>63</v>
      </c>
      <c r="B32" s="474">
        <f t="shared" si="4"/>
        <v>0</v>
      </c>
      <c r="C32" s="469"/>
      <c r="D32" s="506"/>
      <c r="E32" s="506"/>
      <c r="F32" s="506"/>
      <c r="G32" s="506"/>
      <c r="H32" s="476"/>
      <c r="J32" s="508" t="s">
        <v>63</v>
      </c>
      <c r="K32" s="474">
        <f t="shared" si="5"/>
        <v>0</v>
      </c>
      <c r="L32" s="469"/>
      <c r="M32" s="506"/>
      <c r="N32" s="506"/>
      <c r="O32" s="506"/>
      <c r="P32" s="506"/>
      <c r="Q32" s="476"/>
    </row>
    <row r="33" spans="1:17" ht="13.5" thickBot="1">
      <c r="A33" s="508" t="s">
        <v>64</v>
      </c>
      <c r="B33" s="474">
        <f t="shared" si="4"/>
        <v>0</v>
      </c>
      <c r="C33" s="469"/>
      <c r="D33" s="506"/>
      <c r="E33" s="506"/>
      <c r="F33" s="506"/>
      <c r="G33" s="506"/>
      <c r="H33" s="476"/>
      <c r="J33" s="508" t="s">
        <v>64</v>
      </c>
      <c r="K33" s="474">
        <f t="shared" si="5"/>
        <v>0</v>
      </c>
      <c r="L33" s="469"/>
      <c r="M33" s="506"/>
      <c r="N33" s="506"/>
      <c r="O33" s="506"/>
      <c r="P33" s="506"/>
      <c r="Q33" s="476"/>
    </row>
    <row r="34" spans="1:17" ht="13.5" thickBot="1">
      <c r="A34" s="508" t="s">
        <v>65</v>
      </c>
      <c r="B34" s="474">
        <f t="shared" si="4"/>
        <v>0</v>
      </c>
      <c r="C34" s="469"/>
      <c r="D34" s="506"/>
      <c r="E34" s="506"/>
      <c r="F34" s="506"/>
      <c r="G34" s="506"/>
      <c r="H34" s="476"/>
      <c r="J34" s="508" t="s">
        <v>65</v>
      </c>
      <c r="K34" s="474">
        <f t="shared" si="5"/>
        <v>0</v>
      </c>
      <c r="L34" s="469"/>
      <c r="M34" s="506"/>
      <c r="N34" s="506"/>
      <c r="O34" s="506"/>
      <c r="P34" s="506"/>
      <c r="Q34" s="476"/>
    </row>
    <row r="35" spans="1:17" ht="13.5" thickBot="1">
      <c r="A35" s="508" t="s">
        <v>66</v>
      </c>
      <c r="B35" s="474">
        <f t="shared" si="4"/>
        <v>0</v>
      </c>
      <c r="C35" s="469"/>
      <c r="D35" s="506"/>
      <c r="E35" s="506"/>
      <c r="F35" s="506"/>
      <c r="G35" s="506"/>
      <c r="H35" s="476"/>
      <c r="J35" s="508" t="s">
        <v>66</v>
      </c>
      <c r="K35" s="474">
        <f t="shared" si="5"/>
        <v>0</v>
      </c>
      <c r="L35" s="469"/>
      <c r="M35" s="506"/>
      <c r="N35" s="506"/>
      <c r="O35" s="506"/>
      <c r="P35" s="506"/>
      <c r="Q35" s="476"/>
    </row>
    <row r="36" spans="1:17" ht="13.5" thickBot="1">
      <c r="A36" s="508" t="s">
        <v>67</v>
      </c>
      <c r="B36" s="474">
        <f t="shared" si="4"/>
        <v>0</v>
      </c>
      <c r="C36" s="469"/>
      <c r="D36" s="509"/>
      <c r="E36" s="506"/>
      <c r="F36" s="506"/>
      <c r="G36" s="506"/>
      <c r="H36" s="476"/>
      <c r="J36" s="508" t="s">
        <v>67</v>
      </c>
      <c r="K36" s="474">
        <f t="shared" si="5"/>
        <v>0</v>
      </c>
      <c r="L36" s="469"/>
      <c r="M36" s="509"/>
      <c r="N36" s="506"/>
      <c r="O36" s="506"/>
      <c r="P36" s="506"/>
      <c r="Q36" s="476"/>
    </row>
    <row r="37" spans="1:17" ht="13.5" thickBot="1">
      <c r="A37" s="510" t="s">
        <v>68</v>
      </c>
      <c r="B37" s="474">
        <f t="shared" si="4"/>
        <v>0</v>
      </c>
      <c r="C37" s="480"/>
      <c r="D37" s="506"/>
      <c r="E37" s="506"/>
      <c r="F37" s="506"/>
      <c r="G37" s="506"/>
      <c r="H37" s="479"/>
      <c r="J37" s="510" t="s">
        <v>68</v>
      </c>
      <c r="K37" s="474">
        <f t="shared" si="5"/>
        <v>0</v>
      </c>
      <c r="L37" s="480"/>
      <c r="M37" s="506"/>
      <c r="N37" s="506"/>
      <c r="O37" s="506"/>
      <c r="P37" s="506"/>
      <c r="Q37" s="479"/>
    </row>
    <row r="38" spans="1:17" ht="13.5" thickBot="1">
      <c r="A38" s="511" t="s">
        <v>239</v>
      </c>
      <c r="B38" s="474">
        <f t="shared" si="4"/>
        <v>0</v>
      </c>
      <c r="C38" s="512"/>
      <c r="D38" s="512"/>
      <c r="E38" s="512"/>
      <c r="F38" s="512"/>
      <c r="G38" s="512"/>
      <c r="H38" s="513"/>
      <c r="J38" s="511" t="s">
        <v>239</v>
      </c>
      <c r="K38" s="474">
        <f t="shared" si="5"/>
        <v>0</v>
      </c>
      <c r="L38" s="512"/>
      <c r="M38" s="512"/>
      <c r="N38" s="512"/>
      <c r="O38" s="512"/>
      <c r="P38" s="512"/>
      <c r="Q38" s="513"/>
    </row>
    <row r="39" spans="1:17" ht="13.5" thickBot="1">
      <c r="A39" s="514"/>
      <c r="B39" s="515" t="s">
        <v>240</v>
      </c>
      <c r="C39" s="516">
        <f>SUM(C26:C37)</f>
        <v>0</v>
      </c>
      <c r="D39" s="516">
        <v>0</v>
      </c>
      <c r="E39" s="516">
        <v>0</v>
      </c>
      <c r="F39" s="516">
        <f>SUM(F26:F37)</f>
        <v>0</v>
      </c>
      <c r="G39" s="516">
        <f>SUM(G26:G37)</f>
        <v>0</v>
      </c>
      <c r="H39" s="517">
        <v>0</v>
      </c>
      <c r="J39" s="514"/>
      <c r="K39" s="515" t="s">
        <v>240</v>
      </c>
      <c r="L39" s="516">
        <f>SUM(L26:L37)</f>
        <v>0</v>
      </c>
      <c r="M39" s="516">
        <v>0</v>
      </c>
      <c r="N39" s="516">
        <v>0</v>
      </c>
      <c r="O39" s="516">
        <f>SUM(O26:O37)</f>
        <v>0</v>
      </c>
      <c r="P39" s="516">
        <f>SUM(P26:P37)</f>
        <v>0</v>
      </c>
      <c r="Q39" s="517">
        <v>0</v>
      </c>
    </row>
    <row r="40" spans="1:17" ht="12.75">
      <c r="A40" s="495" t="s">
        <v>247</v>
      </c>
      <c r="B40" s="446"/>
      <c r="C40" s="446"/>
      <c r="D40" s="496">
        <f>SUM(B26:B38)/13</f>
        <v>0</v>
      </c>
      <c r="E40" s="446"/>
      <c r="F40" s="446"/>
      <c r="G40" s="446"/>
      <c r="H40" s="446"/>
      <c r="J40" s="495" t="s">
        <v>247</v>
      </c>
      <c r="K40" s="446"/>
      <c r="L40" s="446"/>
      <c r="M40" s="496">
        <f>SUM(K26:K38)/13</f>
        <v>0</v>
      </c>
      <c r="N40" s="446"/>
      <c r="O40" s="446"/>
      <c r="P40" s="446"/>
      <c r="Q40" s="44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Z65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2.7109375" style="0" customWidth="1"/>
  </cols>
  <sheetData>
    <row r="2" spans="2:19" ht="21">
      <c r="B2" s="4" t="s">
        <v>179</v>
      </c>
      <c r="D2" s="292" t="s">
        <v>180</v>
      </c>
      <c r="G2" s="293"/>
      <c r="H2" s="293"/>
      <c r="I2" s="294" t="s">
        <v>72</v>
      </c>
      <c r="J2" s="295"/>
      <c r="K2" s="295"/>
      <c r="P2" s="8"/>
      <c r="S2" s="8"/>
    </row>
    <row r="3" spans="2:25" ht="18" thickBot="1">
      <c r="B3" s="296" t="s">
        <v>181</v>
      </c>
      <c r="C3" s="297" t="e">
        <f>K31</f>
        <v>#DIV/0!</v>
      </c>
      <c r="E3" s="440" t="s">
        <v>225</v>
      </c>
      <c r="F3" s="295"/>
      <c r="G3" s="295"/>
      <c r="H3" s="295"/>
      <c r="I3" s="293"/>
      <c r="J3" s="293"/>
      <c r="K3" s="293"/>
      <c r="L3" s="293"/>
      <c r="M3" s="298" t="s">
        <v>182</v>
      </c>
      <c r="N3" s="293"/>
      <c r="O3" s="299"/>
      <c r="P3" s="300"/>
      <c r="Q3" s="298" t="s">
        <v>183</v>
      </c>
      <c r="R3" s="293"/>
      <c r="S3" s="314"/>
      <c r="T3" s="314"/>
      <c r="U3" s="314"/>
      <c r="V3" s="314"/>
      <c r="W3" s="314"/>
      <c r="X3" s="314"/>
      <c r="Y3" s="314"/>
    </row>
    <row r="4" spans="2:25" ht="18" thickTop="1">
      <c r="B4" s="301"/>
      <c r="C4" s="302" t="s">
        <v>153</v>
      </c>
      <c r="D4" s="303"/>
      <c r="E4" s="298" t="s">
        <v>184</v>
      </c>
      <c r="F4" s="293"/>
      <c r="G4" s="293"/>
      <c r="H4" s="293"/>
      <c r="I4" s="293"/>
      <c r="J4" s="293"/>
      <c r="K4" s="304"/>
      <c r="L4" s="305"/>
      <c r="M4" s="306" t="s">
        <v>185</v>
      </c>
      <c r="N4" s="295"/>
      <c r="O4" s="299"/>
      <c r="P4" s="299"/>
      <c r="Q4" s="293"/>
      <c r="R4" s="304"/>
      <c r="S4" s="428"/>
      <c r="T4" s="429" t="s">
        <v>186</v>
      </c>
      <c r="U4" s="428"/>
      <c r="V4" s="428"/>
      <c r="W4" s="428"/>
      <c r="X4" s="428"/>
      <c r="Y4" s="430" t="s">
        <v>169</v>
      </c>
    </row>
    <row r="5" spans="2:25" ht="12.75">
      <c r="B5" s="146"/>
      <c r="D5" s="307" t="s">
        <v>187</v>
      </c>
      <c r="E5" s="298" t="s">
        <v>188</v>
      </c>
      <c r="F5" s="293"/>
      <c r="G5" s="293"/>
      <c r="H5" s="308"/>
      <c r="I5" s="308"/>
      <c r="J5" s="309"/>
      <c r="K5" s="422" t="s">
        <v>172</v>
      </c>
      <c r="L5" s="310"/>
      <c r="M5" s="4" t="s">
        <v>187</v>
      </c>
      <c r="N5" s="294"/>
      <c r="O5" s="308"/>
      <c r="P5" s="308"/>
      <c r="Q5" s="311"/>
      <c r="R5" s="422"/>
      <c r="S5" s="312" t="s">
        <v>189</v>
      </c>
      <c r="T5" s="312" t="s">
        <v>172</v>
      </c>
      <c r="U5" s="312" t="s">
        <v>172</v>
      </c>
      <c r="V5" s="312" t="s">
        <v>189</v>
      </c>
      <c r="W5" s="312" t="s">
        <v>172</v>
      </c>
      <c r="X5" s="312" t="s">
        <v>172</v>
      </c>
      <c r="Y5" s="313" t="s">
        <v>172</v>
      </c>
    </row>
    <row r="6" spans="2:25" ht="15.75" thickBot="1">
      <c r="B6" s="314"/>
      <c r="C6" s="314"/>
      <c r="D6" s="315" t="s">
        <v>190</v>
      </c>
      <c r="E6" s="316" t="s">
        <v>191</v>
      </c>
      <c r="F6" s="316" t="s">
        <v>192</v>
      </c>
      <c r="G6" s="316" t="s">
        <v>193</v>
      </c>
      <c r="H6" s="317" t="s">
        <v>194</v>
      </c>
      <c r="I6" s="317" t="s">
        <v>195</v>
      </c>
      <c r="J6" s="317"/>
      <c r="K6" s="318" t="s">
        <v>181</v>
      </c>
      <c r="L6" s="319"/>
      <c r="M6" s="413" t="s">
        <v>196</v>
      </c>
      <c r="N6" s="410" t="s">
        <v>197</v>
      </c>
      <c r="O6" s="410" t="s">
        <v>35</v>
      </c>
      <c r="P6" s="410" t="s">
        <v>198</v>
      </c>
      <c r="Q6" s="411" t="s">
        <v>20</v>
      </c>
      <c r="R6" s="423" t="s">
        <v>199</v>
      </c>
      <c r="S6" s="320" t="s">
        <v>200</v>
      </c>
      <c r="T6" s="320" t="s">
        <v>201</v>
      </c>
      <c r="U6" s="320" t="s">
        <v>192</v>
      </c>
      <c r="V6" s="320" t="s">
        <v>193</v>
      </c>
      <c r="W6" s="320" t="s">
        <v>194</v>
      </c>
      <c r="X6" s="320" t="s">
        <v>202</v>
      </c>
      <c r="Y6" s="321" t="s">
        <v>203</v>
      </c>
    </row>
    <row r="7" spans="2:26" ht="13.5" thickTop="1">
      <c r="B7" s="4" t="s">
        <v>59</v>
      </c>
      <c r="C7" s="270" t="s">
        <v>74</v>
      </c>
      <c r="D7" s="412"/>
      <c r="E7" s="412"/>
      <c r="F7" s="412"/>
      <c r="G7" s="412"/>
      <c r="H7" s="412"/>
      <c r="I7" s="412"/>
      <c r="J7" s="433" t="s">
        <v>23</v>
      </c>
      <c r="K7" s="431"/>
      <c r="L7" s="322"/>
      <c r="M7" s="419"/>
      <c r="N7" s="414"/>
      <c r="O7" s="414"/>
      <c r="P7" s="414"/>
      <c r="Q7" s="414"/>
      <c r="R7" s="424"/>
      <c r="S7" s="323">
        <f aca="true" t="shared" si="0" ref="S7:X7">SUM(D7,D8,M7)*D36</f>
        <v>0</v>
      </c>
      <c r="T7" s="323">
        <f t="shared" si="0"/>
        <v>0</v>
      </c>
      <c r="U7" s="323">
        <f t="shared" si="0"/>
        <v>0</v>
      </c>
      <c r="V7" s="323">
        <f t="shared" si="0"/>
        <v>0</v>
      </c>
      <c r="W7" s="323">
        <f t="shared" si="0"/>
        <v>0</v>
      </c>
      <c r="X7" s="323">
        <f t="shared" si="0"/>
        <v>0</v>
      </c>
      <c r="Y7" s="324">
        <f>SUM(S7:X7)</f>
        <v>0</v>
      </c>
      <c r="Z7" s="298" t="s">
        <v>59</v>
      </c>
    </row>
    <row r="8" spans="2:26" ht="12.75">
      <c r="B8" s="4"/>
      <c r="C8" s="270" t="s">
        <v>204</v>
      </c>
      <c r="D8" s="409"/>
      <c r="E8" s="409"/>
      <c r="F8" s="409"/>
      <c r="G8" s="409"/>
      <c r="H8" s="409"/>
      <c r="I8" s="409"/>
      <c r="J8" s="434"/>
      <c r="K8" s="325" t="s">
        <v>23</v>
      </c>
      <c r="L8" s="322"/>
      <c r="M8" s="420"/>
      <c r="N8" s="415"/>
      <c r="O8" s="415"/>
      <c r="P8" s="415"/>
      <c r="Q8" s="415"/>
      <c r="R8" s="425"/>
      <c r="S8" s="326"/>
      <c r="T8" s="326"/>
      <c r="U8" s="326"/>
      <c r="V8" s="327"/>
      <c r="W8" s="327"/>
      <c r="X8" s="327"/>
      <c r="Y8" s="328"/>
      <c r="Z8" s="298"/>
    </row>
    <row r="9" spans="2:26" ht="12.75">
      <c r="B9" s="4" t="s">
        <v>60</v>
      </c>
      <c r="C9" s="270" t="s">
        <v>74</v>
      </c>
      <c r="D9" s="409"/>
      <c r="E9" s="409"/>
      <c r="F9" s="409"/>
      <c r="G9" s="409"/>
      <c r="H9" s="409"/>
      <c r="I9" s="409"/>
      <c r="J9" s="435" t="s">
        <v>23</v>
      </c>
      <c r="K9" s="431"/>
      <c r="L9" s="322"/>
      <c r="M9" s="419"/>
      <c r="N9" s="414"/>
      <c r="O9" s="414"/>
      <c r="P9" s="414"/>
      <c r="Q9" s="414"/>
      <c r="R9" s="424"/>
      <c r="S9" s="323">
        <f aca="true" t="shared" si="1" ref="S9:X9">SUM(D9,D10,M9)*D36</f>
        <v>0</v>
      </c>
      <c r="T9" s="323">
        <f t="shared" si="1"/>
        <v>0</v>
      </c>
      <c r="U9" s="323">
        <f t="shared" si="1"/>
        <v>0</v>
      </c>
      <c r="V9" s="323">
        <f t="shared" si="1"/>
        <v>0</v>
      </c>
      <c r="W9" s="323">
        <f t="shared" si="1"/>
        <v>0</v>
      </c>
      <c r="X9" s="323">
        <f t="shared" si="1"/>
        <v>0</v>
      </c>
      <c r="Y9" s="324">
        <f>SUM(S9:X9)</f>
        <v>0</v>
      </c>
      <c r="Z9" s="298" t="s">
        <v>60</v>
      </c>
    </row>
    <row r="10" spans="2:26" ht="12.75">
      <c r="B10" s="4"/>
      <c r="C10" s="270" t="s">
        <v>204</v>
      </c>
      <c r="D10" s="409"/>
      <c r="E10" s="409"/>
      <c r="F10" s="409"/>
      <c r="G10" s="409"/>
      <c r="H10" s="409"/>
      <c r="I10" s="409"/>
      <c r="J10" s="434"/>
      <c r="K10" s="325" t="s">
        <v>23</v>
      </c>
      <c r="L10" s="322"/>
      <c r="M10" s="420"/>
      <c r="N10" s="415"/>
      <c r="O10" s="415"/>
      <c r="P10" s="415"/>
      <c r="Q10" s="415"/>
      <c r="R10" s="425"/>
      <c r="S10" s="326"/>
      <c r="T10" s="326"/>
      <c r="U10" s="326"/>
      <c r="V10" s="327"/>
      <c r="W10" s="327"/>
      <c r="X10" s="327"/>
      <c r="Y10" s="328"/>
      <c r="Z10" s="298"/>
    </row>
    <row r="11" spans="2:26" ht="12.75">
      <c r="B11" s="4" t="s">
        <v>69</v>
      </c>
      <c r="C11" s="270" t="s">
        <v>74</v>
      </c>
      <c r="D11" s="409"/>
      <c r="E11" s="409"/>
      <c r="F11" s="409"/>
      <c r="G11" s="409"/>
      <c r="H11" s="409"/>
      <c r="I11" s="409"/>
      <c r="J11" s="435" t="s">
        <v>23</v>
      </c>
      <c r="K11" s="431"/>
      <c r="L11" s="322"/>
      <c r="M11" s="419"/>
      <c r="N11" s="414"/>
      <c r="O11" s="414"/>
      <c r="P11" s="414"/>
      <c r="Q11" s="414"/>
      <c r="R11" s="424"/>
      <c r="S11" s="323">
        <f aca="true" t="shared" si="2" ref="S11:X11">SUM(D11,D12,M11)*D36</f>
        <v>0</v>
      </c>
      <c r="T11" s="323">
        <f t="shared" si="2"/>
        <v>0</v>
      </c>
      <c r="U11" s="323">
        <f t="shared" si="2"/>
        <v>0</v>
      </c>
      <c r="V11" s="323">
        <f t="shared" si="2"/>
        <v>0</v>
      </c>
      <c r="W11" s="323">
        <f t="shared" si="2"/>
        <v>0</v>
      </c>
      <c r="X11" s="323">
        <f t="shared" si="2"/>
        <v>0</v>
      </c>
      <c r="Y11" s="324">
        <f>SUM(S11:X11)</f>
        <v>0</v>
      </c>
      <c r="Z11" s="298" t="s">
        <v>69</v>
      </c>
    </row>
    <row r="12" spans="2:26" ht="12.75">
      <c r="B12" s="4"/>
      <c r="C12" s="270" t="s">
        <v>204</v>
      </c>
      <c r="D12" s="409"/>
      <c r="E12" s="409"/>
      <c r="F12" s="409"/>
      <c r="G12" s="409"/>
      <c r="H12" s="409"/>
      <c r="I12" s="409"/>
      <c r="J12" s="434"/>
      <c r="K12" s="325" t="s">
        <v>23</v>
      </c>
      <c r="L12" s="322"/>
      <c r="M12" s="420"/>
      <c r="N12" s="415"/>
      <c r="O12" s="415"/>
      <c r="P12" s="415"/>
      <c r="Q12" s="415"/>
      <c r="R12" s="425"/>
      <c r="S12" s="326"/>
      <c r="T12" s="326"/>
      <c r="U12" s="326"/>
      <c r="V12" s="327"/>
      <c r="W12" s="327"/>
      <c r="X12" s="327"/>
      <c r="Y12" s="328"/>
      <c r="Z12" s="298"/>
    </row>
    <row r="13" spans="2:26" ht="12.75">
      <c r="B13" s="4" t="s">
        <v>166</v>
      </c>
      <c r="C13" s="270" t="s">
        <v>74</v>
      </c>
      <c r="D13" s="409"/>
      <c r="E13" s="409"/>
      <c r="F13" s="409"/>
      <c r="G13" s="409"/>
      <c r="H13" s="409"/>
      <c r="I13" s="409"/>
      <c r="J13" s="435" t="s">
        <v>23</v>
      </c>
      <c r="K13" s="431"/>
      <c r="L13" s="322"/>
      <c r="M13" s="419"/>
      <c r="N13" s="414"/>
      <c r="O13" s="414"/>
      <c r="P13" s="414"/>
      <c r="Q13" s="414"/>
      <c r="R13" s="424"/>
      <c r="S13" s="323">
        <f aca="true" t="shared" si="3" ref="S13:X13">SUM(D13,D14,M13)*D36</f>
        <v>0</v>
      </c>
      <c r="T13" s="323">
        <f t="shared" si="3"/>
        <v>0</v>
      </c>
      <c r="U13" s="323">
        <f t="shared" si="3"/>
        <v>0</v>
      </c>
      <c r="V13" s="323">
        <f t="shared" si="3"/>
        <v>0</v>
      </c>
      <c r="W13" s="323">
        <f t="shared" si="3"/>
        <v>0</v>
      </c>
      <c r="X13" s="323">
        <f t="shared" si="3"/>
        <v>0</v>
      </c>
      <c r="Y13" s="324">
        <f>SUM(S13:X13)</f>
        <v>0</v>
      </c>
      <c r="Z13" s="298" t="s">
        <v>166</v>
      </c>
    </row>
    <row r="14" spans="2:26" ht="12.75">
      <c r="B14" s="4"/>
      <c r="C14" s="270" t="s">
        <v>204</v>
      </c>
      <c r="D14" s="409"/>
      <c r="E14" s="409"/>
      <c r="F14" s="409"/>
      <c r="G14" s="409"/>
      <c r="H14" s="409"/>
      <c r="I14" s="409"/>
      <c r="J14" s="434"/>
      <c r="K14" s="325" t="s">
        <v>23</v>
      </c>
      <c r="L14" s="322"/>
      <c r="M14" s="420"/>
      <c r="N14" s="415"/>
      <c r="O14" s="415"/>
      <c r="P14" s="415"/>
      <c r="Q14" s="415"/>
      <c r="R14" s="425"/>
      <c r="S14" s="326"/>
      <c r="T14" s="326"/>
      <c r="U14" s="326"/>
      <c r="V14" s="327"/>
      <c r="W14" s="327"/>
      <c r="X14" s="327"/>
      <c r="Y14" s="328"/>
      <c r="Z14" s="298"/>
    </row>
    <row r="15" spans="2:26" ht="12.75">
      <c r="B15" s="4" t="s">
        <v>61</v>
      </c>
      <c r="C15" s="270" t="s">
        <v>74</v>
      </c>
      <c r="D15" s="409"/>
      <c r="E15" s="409"/>
      <c r="F15" s="409"/>
      <c r="G15" s="409"/>
      <c r="H15" s="409"/>
      <c r="I15" s="409"/>
      <c r="J15" s="435" t="s">
        <v>23</v>
      </c>
      <c r="K15" s="431"/>
      <c r="L15" s="290"/>
      <c r="M15" s="419"/>
      <c r="N15" s="414"/>
      <c r="O15" s="414"/>
      <c r="P15" s="414"/>
      <c r="Q15" s="414"/>
      <c r="R15" s="424"/>
      <c r="S15" s="323">
        <f aca="true" t="shared" si="4" ref="S15:X15">SUM(D15,D16,M15)*D36</f>
        <v>0</v>
      </c>
      <c r="T15" s="323">
        <f t="shared" si="4"/>
        <v>0</v>
      </c>
      <c r="U15" s="323">
        <f t="shared" si="4"/>
        <v>0</v>
      </c>
      <c r="V15" s="323">
        <f t="shared" si="4"/>
        <v>0</v>
      </c>
      <c r="W15" s="323">
        <f t="shared" si="4"/>
        <v>0</v>
      </c>
      <c r="X15" s="323">
        <f t="shared" si="4"/>
        <v>0</v>
      </c>
      <c r="Y15" s="324">
        <f>SUM(S15:X15)</f>
        <v>0</v>
      </c>
      <c r="Z15" s="298" t="s">
        <v>61</v>
      </c>
    </row>
    <row r="16" spans="2:26" ht="12.75">
      <c r="B16" s="4"/>
      <c r="C16" s="270" t="s">
        <v>204</v>
      </c>
      <c r="D16" s="409"/>
      <c r="E16" s="409"/>
      <c r="F16" s="409"/>
      <c r="G16" s="409"/>
      <c r="H16" s="409"/>
      <c r="I16" s="409"/>
      <c r="J16" s="434"/>
      <c r="K16" s="325" t="s">
        <v>23</v>
      </c>
      <c r="L16" s="322"/>
      <c r="M16" s="420"/>
      <c r="N16" s="415"/>
      <c r="O16" s="415"/>
      <c r="P16" s="415"/>
      <c r="Q16" s="415"/>
      <c r="R16" s="425"/>
      <c r="S16" s="326"/>
      <c r="T16" s="326"/>
      <c r="U16" s="326"/>
      <c r="V16" s="327"/>
      <c r="W16" s="327"/>
      <c r="X16" s="327"/>
      <c r="Y16" s="328"/>
      <c r="Z16" s="298"/>
    </row>
    <row r="17" spans="2:26" ht="12.75">
      <c r="B17" s="4" t="s">
        <v>62</v>
      </c>
      <c r="C17" s="270" t="s">
        <v>74</v>
      </c>
      <c r="D17" s="409"/>
      <c r="E17" s="409"/>
      <c r="F17" s="409"/>
      <c r="G17" s="409"/>
      <c r="H17" s="409"/>
      <c r="I17" s="409"/>
      <c r="J17" s="435" t="s">
        <v>23</v>
      </c>
      <c r="K17" s="431"/>
      <c r="L17" s="322"/>
      <c r="M17" s="419"/>
      <c r="N17" s="414"/>
      <c r="O17" s="414"/>
      <c r="P17" s="414"/>
      <c r="Q17" s="414"/>
      <c r="R17" s="424"/>
      <c r="S17" s="323">
        <f aca="true" t="shared" si="5" ref="S17:X17">SUM(D17,D18,M17)*D36</f>
        <v>0</v>
      </c>
      <c r="T17" s="323">
        <f t="shared" si="5"/>
        <v>0</v>
      </c>
      <c r="U17" s="323">
        <f t="shared" si="5"/>
        <v>0</v>
      </c>
      <c r="V17" s="323">
        <f t="shared" si="5"/>
        <v>0</v>
      </c>
      <c r="W17" s="323">
        <f t="shared" si="5"/>
        <v>0</v>
      </c>
      <c r="X17" s="323">
        <f t="shared" si="5"/>
        <v>0</v>
      </c>
      <c r="Y17" s="324">
        <f>SUM(S17:X17)</f>
        <v>0</v>
      </c>
      <c r="Z17" s="298" t="s">
        <v>62</v>
      </c>
    </row>
    <row r="18" spans="2:26" ht="12.75">
      <c r="B18" s="4"/>
      <c r="C18" s="270" t="s">
        <v>204</v>
      </c>
      <c r="D18" s="409"/>
      <c r="E18" s="409"/>
      <c r="F18" s="409"/>
      <c r="G18" s="409"/>
      <c r="H18" s="409"/>
      <c r="I18" s="409"/>
      <c r="J18" s="434"/>
      <c r="K18" s="325" t="s">
        <v>23</v>
      </c>
      <c r="L18" s="322"/>
      <c r="M18" s="420"/>
      <c r="N18" s="415"/>
      <c r="O18" s="415"/>
      <c r="P18" s="415"/>
      <c r="Q18" s="415"/>
      <c r="R18" s="425"/>
      <c r="S18" s="326"/>
      <c r="T18" s="326"/>
      <c r="U18" s="326"/>
      <c r="V18" s="327"/>
      <c r="W18" s="327"/>
      <c r="X18" s="327"/>
      <c r="Y18" s="328"/>
      <c r="Z18" s="298"/>
    </row>
    <row r="19" spans="2:26" ht="12.75">
      <c r="B19" s="4" t="s">
        <v>63</v>
      </c>
      <c r="C19" s="270" t="s">
        <v>74</v>
      </c>
      <c r="D19" s="409"/>
      <c r="E19" s="409"/>
      <c r="F19" s="409"/>
      <c r="G19" s="409"/>
      <c r="H19" s="409"/>
      <c r="I19" s="409"/>
      <c r="J19" s="435" t="s">
        <v>23</v>
      </c>
      <c r="K19" s="431"/>
      <c r="L19" s="322"/>
      <c r="M19" s="419"/>
      <c r="N19" s="414"/>
      <c r="O19" s="414"/>
      <c r="P19" s="414"/>
      <c r="Q19" s="414"/>
      <c r="R19" s="424"/>
      <c r="S19" s="323">
        <f aca="true" t="shared" si="6" ref="S19:X19">SUM(D19,D20,M19)*D36</f>
        <v>0</v>
      </c>
      <c r="T19" s="323">
        <f t="shared" si="6"/>
        <v>0</v>
      </c>
      <c r="U19" s="323">
        <f t="shared" si="6"/>
        <v>0</v>
      </c>
      <c r="V19" s="323">
        <f t="shared" si="6"/>
        <v>0</v>
      </c>
      <c r="W19" s="323">
        <f t="shared" si="6"/>
        <v>0</v>
      </c>
      <c r="X19" s="323">
        <f t="shared" si="6"/>
        <v>0</v>
      </c>
      <c r="Y19" s="324">
        <f>SUM(S19:X19)</f>
        <v>0</v>
      </c>
      <c r="Z19" s="298" t="s">
        <v>63</v>
      </c>
    </row>
    <row r="20" spans="2:26" ht="12.75">
      <c r="B20" s="4"/>
      <c r="C20" s="270" t="s">
        <v>204</v>
      </c>
      <c r="D20" s="409"/>
      <c r="E20" s="409"/>
      <c r="F20" s="409"/>
      <c r="G20" s="409"/>
      <c r="H20" s="409"/>
      <c r="I20" s="409"/>
      <c r="J20" s="434"/>
      <c r="K20" s="325" t="s">
        <v>23</v>
      </c>
      <c r="L20" s="322"/>
      <c r="M20" s="420"/>
      <c r="N20" s="415"/>
      <c r="O20" s="415"/>
      <c r="P20" s="415"/>
      <c r="Q20" s="415"/>
      <c r="R20" s="425"/>
      <c r="S20" s="326"/>
      <c r="T20" s="326"/>
      <c r="U20" s="326"/>
      <c r="V20" s="327"/>
      <c r="W20" s="327"/>
      <c r="X20" s="327"/>
      <c r="Y20" s="328"/>
      <c r="Z20" s="298"/>
    </row>
    <row r="21" spans="2:26" ht="12.75">
      <c r="B21" s="4" t="s">
        <v>64</v>
      </c>
      <c r="C21" s="270" t="s">
        <v>74</v>
      </c>
      <c r="D21" s="409"/>
      <c r="E21" s="409"/>
      <c r="F21" s="409"/>
      <c r="G21" s="409"/>
      <c r="H21" s="409"/>
      <c r="I21" s="409"/>
      <c r="J21" s="436" t="s">
        <v>23</v>
      </c>
      <c r="K21" s="431"/>
      <c r="L21" s="329"/>
      <c r="M21" s="419"/>
      <c r="N21" s="414"/>
      <c r="O21" s="414"/>
      <c r="P21" s="414"/>
      <c r="Q21" s="414"/>
      <c r="R21" s="424"/>
      <c r="S21" s="323">
        <f aca="true" t="shared" si="7" ref="S21:X21">SUM(D21,D22,M21)*D36</f>
        <v>0</v>
      </c>
      <c r="T21" s="323">
        <f t="shared" si="7"/>
        <v>0</v>
      </c>
      <c r="U21" s="323">
        <f t="shared" si="7"/>
        <v>0</v>
      </c>
      <c r="V21" s="323">
        <f t="shared" si="7"/>
        <v>0</v>
      </c>
      <c r="W21" s="323">
        <f t="shared" si="7"/>
        <v>0</v>
      </c>
      <c r="X21" s="323">
        <f t="shared" si="7"/>
        <v>0</v>
      </c>
      <c r="Y21" s="324">
        <f>SUM(S21:X21)</f>
        <v>0</v>
      </c>
      <c r="Z21" s="298" t="s">
        <v>64</v>
      </c>
    </row>
    <row r="22" spans="2:26" ht="12.75">
      <c r="B22" s="4"/>
      <c r="C22" s="270" t="s">
        <v>204</v>
      </c>
      <c r="D22" s="409"/>
      <c r="E22" s="409"/>
      <c r="F22" s="409"/>
      <c r="G22" s="409"/>
      <c r="H22" s="409"/>
      <c r="I22" s="409"/>
      <c r="J22" s="437"/>
      <c r="K22" s="325" t="s">
        <v>23</v>
      </c>
      <c r="L22" s="322"/>
      <c r="M22" s="421"/>
      <c r="N22" s="416"/>
      <c r="O22" s="416"/>
      <c r="P22" s="416"/>
      <c r="Q22" s="416"/>
      <c r="R22" s="425"/>
      <c r="S22" s="326"/>
      <c r="T22" s="326"/>
      <c r="U22" s="326"/>
      <c r="V22" s="327"/>
      <c r="W22" s="327"/>
      <c r="X22" s="327"/>
      <c r="Y22" s="328"/>
      <c r="Z22" s="298"/>
    </row>
    <row r="23" spans="2:26" ht="12.75">
      <c r="B23" s="4" t="s">
        <v>65</v>
      </c>
      <c r="C23" s="270" t="s">
        <v>74</v>
      </c>
      <c r="D23" s="409"/>
      <c r="E23" s="409"/>
      <c r="F23" s="409"/>
      <c r="G23" s="409"/>
      <c r="H23" s="409"/>
      <c r="I23" s="409"/>
      <c r="J23" s="438" t="s">
        <v>23</v>
      </c>
      <c r="K23" s="431"/>
      <c r="L23" s="322"/>
      <c r="M23" s="419"/>
      <c r="N23" s="414"/>
      <c r="O23" s="414"/>
      <c r="P23" s="414"/>
      <c r="Q23" s="414"/>
      <c r="R23" s="424"/>
      <c r="S23" s="323">
        <f aca="true" t="shared" si="8" ref="S23:X23">SUM(D23,D24,M23)*D36</f>
        <v>0</v>
      </c>
      <c r="T23" s="323">
        <f t="shared" si="8"/>
        <v>0</v>
      </c>
      <c r="U23" s="323">
        <f t="shared" si="8"/>
        <v>0</v>
      </c>
      <c r="V23" s="323">
        <f t="shared" si="8"/>
        <v>0</v>
      </c>
      <c r="W23" s="323">
        <f t="shared" si="8"/>
        <v>0</v>
      </c>
      <c r="X23" s="323">
        <f t="shared" si="8"/>
        <v>0</v>
      </c>
      <c r="Y23" s="324">
        <f>SUM(S23:X23)</f>
        <v>0</v>
      </c>
      <c r="Z23" s="298" t="s">
        <v>65</v>
      </c>
    </row>
    <row r="24" spans="2:26" ht="12.75">
      <c r="B24" s="4"/>
      <c r="C24" s="270" t="s">
        <v>204</v>
      </c>
      <c r="D24" s="409"/>
      <c r="E24" s="409"/>
      <c r="F24" s="409"/>
      <c r="G24" s="409"/>
      <c r="H24" s="409"/>
      <c r="I24" s="409"/>
      <c r="J24" s="437"/>
      <c r="K24" s="325" t="s">
        <v>23</v>
      </c>
      <c r="L24" s="322"/>
      <c r="M24" s="420"/>
      <c r="N24" s="415"/>
      <c r="O24" s="415"/>
      <c r="P24" s="415"/>
      <c r="Q24" s="415"/>
      <c r="R24" s="426"/>
      <c r="S24" s="326"/>
      <c r="T24" s="326"/>
      <c r="U24" s="326"/>
      <c r="V24" s="327"/>
      <c r="W24" s="327"/>
      <c r="X24" s="327"/>
      <c r="Y24" s="328"/>
      <c r="Z24" s="298"/>
    </row>
    <row r="25" spans="2:26" ht="12.75">
      <c r="B25" s="4" t="s">
        <v>66</v>
      </c>
      <c r="C25" s="270" t="s">
        <v>74</v>
      </c>
      <c r="D25" s="409"/>
      <c r="E25" s="409"/>
      <c r="F25" s="409"/>
      <c r="G25" s="409"/>
      <c r="H25" s="409"/>
      <c r="I25" s="409"/>
      <c r="J25" s="438" t="s">
        <v>23</v>
      </c>
      <c r="K25" s="431"/>
      <c r="L25" s="322"/>
      <c r="M25" s="419"/>
      <c r="N25" s="414"/>
      <c r="O25" s="414"/>
      <c r="P25" s="414"/>
      <c r="Q25" s="414"/>
      <c r="R25" s="424"/>
      <c r="S25" s="323">
        <f aca="true" t="shared" si="9" ref="S25:X25">SUM(D25,D26,M25)*D36</f>
        <v>0</v>
      </c>
      <c r="T25" s="323">
        <f t="shared" si="9"/>
        <v>0</v>
      </c>
      <c r="U25" s="323">
        <f t="shared" si="9"/>
        <v>0</v>
      </c>
      <c r="V25" s="323">
        <f t="shared" si="9"/>
        <v>0</v>
      </c>
      <c r="W25" s="323">
        <f t="shared" si="9"/>
        <v>0</v>
      </c>
      <c r="X25" s="323">
        <f t="shared" si="9"/>
        <v>0</v>
      </c>
      <c r="Y25" s="324">
        <f>SUM(S25:X25)</f>
        <v>0</v>
      </c>
      <c r="Z25" s="298" t="s">
        <v>66</v>
      </c>
    </row>
    <row r="26" spans="2:26" ht="12.75">
      <c r="B26" s="4"/>
      <c r="C26" s="270" t="s">
        <v>204</v>
      </c>
      <c r="D26" s="409"/>
      <c r="E26" s="409"/>
      <c r="F26" s="409"/>
      <c r="G26" s="409"/>
      <c r="H26" s="409"/>
      <c r="I26" s="409"/>
      <c r="J26" s="437"/>
      <c r="K26" s="325" t="s">
        <v>23</v>
      </c>
      <c r="L26" s="322"/>
      <c r="M26" s="420"/>
      <c r="N26" s="415"/>
      <c r="O26" s="415"/>
      <c r="P26" s="415"/>
      <c r="Q26" s="415"/>
      <c r="R26" s="425"/>
      <c r="S26" s="326"/>
      <c r="T26" s="326"/>
      <c r="U26" s="326"/>
      <c r="V26" s="327"/>
      <c r="W26" s="327"/>
      <c r="X26" s="327"/>
      <c r="Y26" s="328"/>
      <c r="Z26" s="298"/>
    </row>
    <row r="27" spans="2:26" ht="12.75">
      <c r="B27" s="4" t="s">
        <v>67</v>
      </c>
      <c r="C27" s="270" t="s">
        <v>74</v>
      </c>
      <c r="D27" s="409"/>
      <c r="E27" s="409"/>
      <c r="F27" s="409"/>
      <c r="G27" s="409"/>
      <c r="H27" s="409"/>
      <c r="I27" s="409"/>
      <c r="J27" s="438" t="s">
        <v>23</v>
      </c>
      <c r="K27" s="431"/>
      <c r="L27" s="322"/>
      <c r="M27" s="419"/>
      <c r="N27" s="414"/>
      <c r="O27" s="414"/>
      <c r="P27" s="414"/>
      <c r="Q27" s="414"/>
      <c r="R27" s="424"/>
      <c r="S27" s="323">
        <f aca="true" t="shared" si="10" ref="S27:X27">SUM(D27,D28,M27)*D36</f>
        <v>0</v>
      </c>
      <c r="T27" s="323">
        <f t="shared" si="10"/>
        <v>0</v>
      </c>
      <c r="U27" s="323">
        <f t="shared" si="10"/>
        <v>0</v>
      </c>
      <c r="V27" s="323">
        <f t="shared" si="10"/>
        <v>0</v>
      </c>
      <c r="W27" s="323">
        <f t="shared" si="10"/>
        <v>0</v>
      </c>
      <c r="X27" s="323">
        <f t="shared" si="10"/>
        <v>0</v>
      </c>
      <c r="Y27" s="324">
        <f>SUM(S27:X27)</f>
        <v>0</v>
      </c>
      <c r="Z27" s="298" t="s">
        <v>67</v>
      </c>
    </row>
    <row r="28" spans="2:26" ht="12.75">
      <c r="B28" s="4"/>
      <c r="C28" s="270" t="s">
        <v>204</v>
      </c>
      <c r="D28" s="409"/>
      <c r="E28" s="409"/>
      <c r="F28" s="409"/>
      <c r="G28" s="409"/>
      <c r="H28" s="409"/>
      <c r="I28" s="409"/>
      <c r="J28" s="437"/>
      <c r="K28" s="325" t="s">
        <v>23</v>
      </c>
      <c r="L28" s="322"/>
      <c r="M28" s="420"/>
      <c r="N28" s="415"/>
      <c r="O28" s="415"/>
      <c r="P28" s="415"/>
      <c r="Q28" s="415"/>
      <c r="R28" s="425"/>
      <c r="S28" s="326"/>
      <c r="T28" s="326"/>
      <c r="U28" s="326"/>
      <c r="V28" s="327"/>
      <c r="W28" s="327"/>
      <c r="X28" s="327"/>
      <c r="Y28" s="328"/>
      <c r="Z28" s="298"/>
    </row>
    <row r="29" spans="2:26" ht="12.75">
      <c r="B29" s="4" t="s">
        <v>68</v>
      </c>
      <c r="C29" s="270" t="s">
        <v>74</v>
      </c>
      <c r="D29" s="409"/>
      <c r="E29" s="409"/>
      <c r="F29" s="409"/>
      <c r="G29" s="409"/>
      <c r="H29" s="409"/>
      <c r="I29" s="409"/>
      <c r="J29" s="438" t="s">
        <v>23</v>
      </c>
      <c r="K29" s="431"/>
      <c r="L29" s="322"/>
      <c r="M29" s="419"/>
      <c r="N29" s="414"/>
      <c r="O29" s="414"/>
      <c r="P29" s="414"/>
      <c r="Q29" s="414"/>
      <c r="R29" s="424"/>
      <c r="S29" s="323">
        <f aca="true" t="shared" si="11" ref="S29:X29">SUM(D29,D30,M29)*D36</f>
        <v>0</v>
      </c>
      <c r="T29" s="323">
        <f t="shared" si="11"/>
        <v>0</v>
      </c>
      <c r="U29" s="323">
        <f t="shared" si="11"/>
        <v>0</v>
      </c>
      <c r="V29" s="323">
        <f t="shared" si="11"/>
        <v>0</v>
      </c>
      <c r="W29" s="323">
        <f t="shared" si="11"/>
        <v>0</v>
      </c>
      <c r="X29" s="323">
        <f t="shared" si="11"/>
        <v>0</v>
      </c>
      <c r="Y29" s="324">
        <f>SUM(S29:X29)</f>
        <v>0</v>
      </c>
      <c r="Z29" s="298" t="s">
        <v>68</v>
      </c>
    </row>
    <row r="30" spans="2:26" ht="12.75">
      <c r="B30" s="4"/>
      <c r="C30" s="270" t="s">
        <v>204</v>
      </c>
      <c r="D30" s="409"/>
      <c r="E30" s="409"/>
      <c r="F30" s="409"/>
      <c r="G30" s="409"/>
      <c r="H30" s="409"/>
      <c r="I30" s="409"/>
      <c r="J30" s="437"/>
      <c r="K30" s="439" t="s">
        <v>23</v>
      </c>
      <c r="L30" s="322"/>
      <c r="M30" s="420"/>
      <c r="N30" s="415"/>
      <c r="O30" s="415"/>
      <c r="P30" s="415"/>
      <c r="Q30" s="415"/>
      <c r="R30" s="425"/>
      <c r="S30" s="330"/>
      <c r="T30" s="330"/>
      <c r="U30" s="330"/>
      <c r="V30" s="331"/>
      <c r="W30" s="331"/>
      <c r="X30" s="331"/>
      <c r="Y30" s="332"/>
      <c r="Z30" s="333"/>
    </row>
    <row r="31" spans="2:26" ht="13.5" thickBot="1">
      <c r="B31" s="314" t="s">
        <v>205</v>
      </c>
      <c r="C31" s="314"/>
      <c r="D31" s="314"/>
      <c r="E31" s="314"/>
      <c r="F31" s="314"/>
      <c r="G31" s="314"/>
      <c r="H31" s="314"/>
      <c r="I31" s="314"/>
      <c r="J31" s="418"/>
      <c r="K31" s="432" t="e">
        <f>AVERAGE(K7:K30)</f>
        <v>#DIV/0!</v>
      </c>
      <c r="L31" s="334"/>
      <c r="M31" s="417" t="s">
        <v>206</v>
      </c>
      <c r="N31" s="418"/>
      <c r="O31" s="335"/>
      <c r="P31" s="335"/>
      <c r="Q31" s="335"/>
      <c r="R31" s="427"/>
      <c r="S31" s="336">
        <f aca="true" t="shared" si="12" ref="S31:X31">SUM(S7:S30)</f>
        <v>0</v>
      </c>
      <c r="T31" s="336">
        <f t="shared" si="12"/>
        <v>0</v>
      </c>
      <c r="U31" s="336">
        <f t="shared" si="12"/>
        <v>0</v>
      </c>
      <c r="V31" s="337">
        <f t="shared" si="12"/>
        <v>0</v>
      </c>
      <c r="W31" s="337">
        <f t="shared" si="12"/>
        <v>0</v>
      </c>
      <c r="X31" s="337">
        <f t="shared" si="12"/>
        <v>0</v>
      </c>
      <c r="Y31" s="338">
        <f>SUM(S31:X31)</f>
        <v>0</v>
      </c>
      <c r="Z31" s="333"/>
    </row>
    <row r="32" spans="4:26" ht="13.5" thickTop="1">
      <c r="D32" s="339" t="str">
        <f>D5</f>
        <v>Dry</v>
      </c>
      <c r="E32" s="339" t="str">
        <f>E5</f>
        <v>Corn </v>
      </c>
      <c r="F32" s="340"/>
      <c r="G32" s="340"/>
      <c r="H32" s="340"/>
      <c r="I32" s="340"/>
      <c r="J32" s="341"/>
      <c r="K32" s="342"/>
      <c r="L32" s="343"/>
      <c r="M32" s="344" t="str">
        <f aca="true" t="shared" si="13" ref="M32:R32">M6</f>
        <v>BU Corn</v>
      </c>
      <c r="N32" s="344" t="str">
        <f t="shared" si="13"/>
        <v>C. Sil</v>
      </c>
      <c r="O32" s="344" t="str">
        <f t="shared" si="13"/>
        <v>Hay</v>
      </c>
      <c r="P32" s="344" t="str">
        <f t="shared" si="13"/>
        <v>Haylage</v>
      </c>
      <c r="Q32" s="344" t="str">
        <f t="shared" si="13"/>
        <v>Barlage</v>
      </c>
      <c r="R32" s="344" t="str">
        <f t="shared" si="13"/>
        <v>SWC Sil</v>
      </c>
      <c r="S32" s="270"/>
      <c r="T32" s="270"/>
      <c r="U32" s="270"/>
      <c r="V32" s="270"/>
      <c r="W32" s="270"/>
      <c r="X32" s="270"/>
      <c r="Y32" s="270"/>
      <c r="Z32" s="296"/>
    </row>
    <row r="33" spans="2:26" ht="12.75">
      <c r="B33" s="4"/>
      <c r="D33" s="345" t="str">
        <f>D6</f>
        <v>Bu Corn</v>
      </c>
      <c r="E33" s="345" t="str">
        <f>E6</f>
        <v>Silage T.</v>
      </c>
      <c r="F33" s="345" t="str">
        <f>F6</f>
        <v>Hay T.</v>
      </c>
      <c r="G33" s="345" t="str">
        <f>G6</f>
        <v>Haylage T.</v>
      </c>
      <c r="H33" s="345" t="str">
        <f>H6</f>
        <v>Barlage T.</v>
      </c>
      <c r="I33" s="345" t="str">
        <f>I6</f>
        <v>SWC Sil. T.</v>
      </c>
      <c r="J33" s="270"/>
      <c r="K33" s="346"/>
      <c r="L33" s="347"/>
      <c r="M33" s="5"/>
      <c r="N33" s="5"/>
      <c r="O33" s="5"/>
      <c r="P33" s="5"/>
      <c r="Q33" s="5"/>
      <c r="R33" s="5"/>
      <c r="S33" s="270"/>
      <c r="T33" s="270"/>
      <c r="U33" s="270"/>
      <c r="V33" s="270"/>
      <c r="W33" s="270"/>
      <c r="X33" s="270"/>
      <c r="Y33" s="270"/>
      <c r="Z33" s="296"/>
    </row>
    <row r="34" spans="2:26" ht="12.75">
      <c r="B34" s="348" t="s">
        <v>207</v>
      </c>
      <c r="C34" s="4"/>
      <c r="D34" s="349">
        <f>SUM(D7:D33)</f>
        <v>0</v>
      </c>
      <c r="E34" s="349">
        <f>SUM(E7:E30)</f>
        <v>0</v>
      </c>
      <c r="F34" s="349">
        <f>SUM(F7:F30)</f>
        <v>0</v>
      </c>
      <c r="G34" s="349">
        <f>SUM(G7:G30)</f>
        <v>0</v>
      </c>
      <c r="H34" s="349">
        <f>SUM(H7:H33)</f>
        <v>0</v>
      </c>
      <c r="I34" s="349">
        <f>SUM(I7:I33)</f>
        <v>0</v>
      </c>
      <c r="J34" s="270"/>
      <c r="K34" s="346"/>
      <c r="L34" s="347"/>
      <c r="M34" s="350">
        <f>SUM(M7:M31)</f>
        <v>0</v>
      </c>
      <c r="N34" s="351">
        <f>SUM(N7:N32)</f>
        <v>0</v>
      </c>
      <c r="O34" s="351">
        <f>SUM(O7:O32)</f>
        <v>0</v>
      </c>
      <c r="P34" s="351">
        <f>SUM(P7:P32)</f>
        <v>0</v>
      </c>
      <c r="Q34" s="351">
        <f>SUM(Q7:Q32)</f>
        <v>0</v>
      </c>
      <c r="R34" s="351">
        <f>SUM(R7:R32)</f>
        <v>0</v>
      </c>
      <c r="S34" s="348" t="s">
        <v>208</v>
      </c>
      <c r="T34" s="270"/>
      <c r="U34" s="270"/>
      <c r="V34" s="270"/>
      <c r="W34" s="270"/>
      <c r="X34" s="270"/>
      <c r="Y34" s="270"/>
      <c r="Z34" s="296"/>
    </row>
    <row r="35" spans="2:26" ht="12.75">
      <c r="B35" s="348"/>
      <c r="C35" s="7"/>
      <c r="D35" s="352"/>
      <c r="E35" s="352"/>
      <c r="F35" s="352"/>
      <c r="G35" s="352"/>
      <c r="H35" s="352"/>
      <c r="I35" s="352"/>
      <c r="J35" s="270"/>
      <c r="K35" s="346"/>
      <c r="L35" s="347"/>
      <c r="M35" s="266"/>
      <c r="N35" s="266"/>
      <c r="O35" s="266"/>
      <c r="P35" s="266"/>
      <c r="Q35" s="266"/>
      <c r="R35" s="266"/>
      <c r="S35" s="270"/>
      <c r="T35" s="270"/>
      <c r="U35" s="270"/>
      <c r="V35" s="353"/>
      <c r="W35" s="270"/>
      <c r="X35" s="270"/>
      <c r="Y35" s="270"/>
      <c r="Z35" s="296"/>
    </row>
    <row r="36" spans="2:26" ht="12.75">
      <c r="B36" s="4" t="s">
        <v>209</v>
      </c>
      <c r="C36" s="354"/>
      <c r="D36" s="355">
        <f aca="true" t="shared" si="14" ref="D36:I36">D64</f>
        <v>3.5</v>
      </c>
      <c r="E36" s="355">
        <f t="shared" si="14"/>
        <v>35</v>
      </c>
      <c r="F36" s="355">
        <f t="shared" si="14"/>
        <v>130</v>
      </c>
      <c r="G36" s="355">
        <f t="shared" si="14"/>
        <v>50</v>
      </c>
      <c r="H36" s="355">
        <f t="shared" si="14"/>
        <v>35</v>
      </c>
      <c r="I36" s="355">
        <f t="shared" si="14"/>
        <v>2</v>
      </c>
      <c r="J36" s="356"/>
      <c r="K36" s="357"/>
      <c r="L36" s="358"/>
      <c r="M36" s="355">
        <f aca="true" t="shared" si="15" ref="M36:R36">M64</f>
        <v>3.5</v>
      </c>
      <c r="N36" s="359">
        <f t="shared" si="15"/>
        <v>35</v>
      </c>
      <c r="O36" s="359">
        <f t="shared" si="15"/>
        <v>130</v>
      </c>
      <c r="P36" s="359">
        <f t="shared" si="15"/>
        <v>50</v>
      </c>
      <c r="Q36" s="359">
        <f t="shared" si="15"/>
        <v>35</v>
      </c>
      <c r="R36" s="359">
        <f t="shared" si="15"/>
        <v>2</v>
      </c>
      <c r="S36" s="21" t="s">
        <v>209</v>
      </c>
      <c r="T36" s="38"/>
      <c r="U36" s="38"/>
      <c r="V36" s="270"/>
      <c r="W36" s="270"/>
      <c r="X36" s="270"/>
      <c r="Y36" s="270"/>
      <c r="Z36" s="296"/>
    </row>
    <row r="37" spans="2:26" ht="15" thickBot="1">
      <c r="B37" s="360" t="s">
        <v>210</v>
      </c>
      <c r="C37" s="361"/>
      <c r="D37" s="362"/>
      <c r="E37" s="362"/>
      <c r="F37" s="362"/>
      <c r="G37" s="362"/>
      <c r="H37" s="362"/>
      <c r="I37" s="363"/>
      <c r="J37" s="364"/>
      <c r="K37" s="346"/>
      <c r="L37" s="347"/>
      <c r="M37" s="365" t="s">
        <v>211</v>
      </c>
      <c r="N37" s="365"/>
      <c r="S37" s="314"/>
      <c r="T37" s="314"/>
      <c r="U37" s="364"/>
      <c r="V37" s="270"/>
      <c r="W37" s="270"/>
      <c r="X37" s="270"/>
      <c r="Y37" s="270"/>
      <c r="Z37" s="296"/>
    </row>
    <row r="38" spans="2:26" ht="14.25" thickBot="1" thickTop="1">
      <c r="B38" s="296" t="s">
        <v>212</v>
      </c>
      <c r="C38" s="9"/>
      <c r="D38" s="366">
        <f aca="true" t="shared" si="16" ref="D38:I38">D34*D36</f>
        <v>0</v>
      </c>
      <c r="E38" s="367">
        <f t="shared" si="16"/>
        <v>0</v>
      </c>
      <c r="F38" s="367">
        <f t="shared" si="16"/>
        <v>0</v>
      </c>
      <c r="G38" s="367">
        <f t="shared" si="16"/>
        <v>0</v>
      </c>
      <c r="H38" s="367">
        <f t="shared" si="16"/>
        <v>0</v>
      </c>
      <c r="I38" s="368">
        <f t="shared" si="16"/>
        <v>0</v>
      </c>
      <c r="J38" s="369">
        <f>SUM(D38:I38)</f>
        <v>0</v>
      </c>
      <c r="K38" s="346"/>
      <c r="L38" s="347"/>
      <c r="M38" s="370">
        <f aca="true" t="shared" si="17" ref="M38:R38">M34*M36</f>
        <v>0</v>
      </c>
      <c r="N38" s="371">
        <f t="shared" si="17"/>
        <v>0</v>
      </c>
      <c r="O38" s="371">
        <f t="shared" si="17"/>
        <v>0</v>
      </c>
      <c r="P38" s="371">
        <f t="shared" si="17"/>
        <v>0</v>
      </c>
      <c r="Q38" s="371">
        <f t="shared" si="17"/>
        <v>0</v>
      </c>
      <c r="R38" s="372">
        <f t="shared" si="17"/>
        <v>0</v>
      </c>
      <c r="S38" s="373">
        <f>SUM(M38:R38)</f>
        <v>0</v>
      </c>
      <c r="T38" s="374" t="s">
        <v>213</v>
      </c>
      <c r="U38" s="375"/>
      <c r="V38" s="270"/>
      <c r="W38" s="270"/>
      <c r="X38" s="270"/>
      <c r="Y38" s="376"/>
      <c r="Z38" s="296"/>
    </row>
    <row r="39" spans="2:26" ht="14.25" thickBot="1" thickTop="1">
      <c r="B39" s="4"/>
      <c r="C39" s="377"/>
      <c r="I39" s="9"/>
      <c r="J39" s="378"/>
      <c r="K39" s="346"/>
      <c r="L39" s="347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96"/>
    </row>
    <row r="40" spans="2:26" ht="14.25" thickBot="1" thickTop="1">
      <c r="B40" s="296" t="s">
        <v>214</v>
      </c>
      <c r="C40" s="377"/>
      <c r="D40" s="379">
        <f aca="true" t="shared" si="18" ref="D40:I40">M38</f>
        <v>0</v>
      </c>
      <c r="E40" s="380">
        <f t="shared" si="18"/>
        <v>0</v>
      </c>
      <c r="F40" s="380">
        <f t="shared" si="18"/>
        <v>0</v>
      </c>
      <c r="G40" s="380">
        <f t="shared" si="18"/>
        <v>0</v>
      </c>
      <c r="H40" s="380">
        <f t="shared" si="18"/>
        <v>0</v>
      </c>
      <c r="I40" s="381">
        <f t="shared" si="18"/>
        <v>0</v>
      </c>
      <c r="J40" s="369">
        <f>SUM(D40:I40)</f>
        <v>0</v>
      </c>
      <c r="K40" s="346"/>
      <c r="L40" s="347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96"/>
    </row>
    <row r="41" spans="2:26" ht="14.25" thickBot="1" thickTop="1">
      <c r="B41" s="4"/>
      <c r="C41" s="377"/>
      <c r="I41" s="81"/>
      <c r="J41" s="382"/>
      <c r="K41" s="346"/>
      <c r="L41" s="347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96"/>
    </row>
    <row r="42" spans="2:26" ht="14.25" thickBot="1" thickTop="1">
      <c r="B42" s="4" t="s">
        <v>215</v>
      </c>
      <c r="C42" s="4"/>
      <c r="D42" s="383">
        <f aca="true" t="shared" si="19" ref="D42:I42">D38+D40</f>
        <v>0</v>
      </c>
      <c r="E42" s="383">
        <f t="shared" si="19"/>
        <v>0</v>
      </c>
      <c r="F42" s="383">
        <f t="shared" si="19"/>
        <v>0</v>
      </c>
      <c r="G42" s="383">
        <f t="shared" si="19"/>
        <v>0</v>
      </c>
      <c r="H42" s="383">
        <f t="shared" si="19"/>
        <v>0</v>
      </c>
      <c r="I42" s="384">
        <f t="shared" si="19"/>
        <v>0</v>
      </c>
      <c r="J42" s="385">
        <f>SUM(D42:I42)</f>
        <v>0</v>
      </c>
      <c r="K42" s="346"/>
      <c r="L42" s="347"/>
      <c r="M42" s="270" t="s">
        <v>216</v>
      </c>
      <c r="N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96"/>
    </row>
    <row r="43" spans="2:26" ht="13.5" thickTop="1">
      <c r="B43" s="4"/>
      <c r="D43" s="386"/>
      <c r="E43" s="386"/>
      <c r="F43" s="386"/>
      <c r="G43" s="386"/>
      <c r="H43" s="386"/>
      <c r="I43" s="386"/>
      <c r="J43" s="270"/>
      <c r="K43" s="346"/>
      <c r="L43" s="347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</row>
    <row r="44" spans="2:26" ht="12.75">
      <c r="B44" s="4"/>
      <c r="J44" s="270"/>
      <c r="K44" s="346"/>
      <c r="L44" s="347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</row>
    <row r="45" spans="2:26" ht="12.75">
      <c r="B45" s="387" t="s">
        <v>217</v>
      </c>
      <c r="D45" s="388" t="e">
        <f>D34/C3</f>
        <v>#DIV/0!</v>
      </c>
      <c r="E45" s="388" t="e">
        <f>E34/C3</f>
        <v>#DIV/0!</v>
      </c>
      <c r="F45" s="388" t="e">
        <f>F34/C3</f>
        <v>#DIV/0!</v>
      </c>
      <c r="G45" s="388" t="e">
        <f>G34/C3</f>
        <v>#DIV/0!</v>
      </c>
      <c r="H45" s="388" t="e">
        <f>H34/C3</f>
        <v>#DIV/0!</v>
      </c>
      <c r="I45" s="388" t="e">
        <f>I34/C3</f>
        <v>#DIV/0!</v>
      </c>
      <c r="J45" s="270"/>
      <c r="K45" s="346"/>
      <c r="L45" s="347"/>
      <c r="M45" s="389" t="e">
        <f aca="true" t="shared" si="20" ref="M45:R45">M34/$P$3</f>
        <v>#DIV/0!</v>
      </c>
      <c r="N45" s="388" t="e">
        <f t="shared" si="20"/>
        <v>#DIV/0!</v>
      </c>
      <c r="O45" s="388" t="e">
        <f t="shared" si="20"/>
        <v>#DIV/0!</v>
      </c>
      <c r="P45" s="388" t="e">
        <f t="shared" si="20"/>
        <v>#DIV/0!</v>
      </c>
      <c r="Q45" s="388" t="e">
        <f t="shared" si="20"/>
        <v>#DIV/0!</v>
      </c>
      <c r="R45" s="388" t="e">
        <f t="shared" si="20"/>
        <v>#DIV/0!</v>
      </c>
      <c r="S45" s="390" t="s">
        <v>217</v>
      </c>
      <c r="T45" s="270"/>
      <c r="U45" s="270"/>
      <c r="V45" s="270"/>
      <c r="W45" s="270"/>
      <c r="X45" s="270"/>
      <c r="Y45" s="270"/>
      <c r="Z45" s="270"/>
    </row>
    <row r="46" spans="2:26" ht="12.75">
      <c r="B46" s="387"/>
      <c r="D46" s="391"/>
      <c r="E46" s="391"/>
      <c r="F46" s="391"/>
      <c r="G46" s="391"/>
      <c r="H46" s="391"/>
      <c r="I46" s="391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</row>
    <row r="47" spans="2:20" ht="12.75">
      <c r="B47" s="392"/>
      <c r="C47" s="393"/>
      <c r="D47" s="394"/>
      <c r="E47" s="395"/>
      <c r="F47" s="396"/>
      <c r="G47" s="396"/>
      <c r="H47" s="8"/>
      <c r="I47" s="8"/>
      <c r="M47" s="392"/>
      <c r="N47" s="393"/>
      <c r="O47" s="394"/>
      <c r="P47" s="395"/>
      <c r="Q47" s="396"/>
      <c r="R47" s="396"/>
      <c r="S47" s="8"/>
      <c r="T47" s="8"/>
    </row>
    <row r="48" spans="2:15" ht="12.75">
      <c r="B48" s="392"/>
      <c r="E48" t="s">
        <v>168</v>
      </c>
      <c r="F48" s="8"/>
      <c r="N48" t="s">
        <v>168</v>
      </c>
      <c r="O48" s="8"/>
    </row>
    <row r="49" spans="2:22" ht="12.75">
      <c r="B49" s="392"/>
      <c r="C49" s="397" t="s">
        <v>70</v>
      </c>
      <c r="D49" s="398" t="s">
        <v>187</v>
      </c>
      <c r="E49" s="398" t="s">
        <v>7</v>
      </c>
      <c r="F49" s="399"/>
      <c r="G49" s="399"/>
      <c r="H49" s="399"/>
      <c r="I49" s="399"/>
      <c r="L49" s="400"/>
      <c r="M49" s="401" t="s">
        <v>187</v>
      </c>
      <c r="N49" s="398" t="s">
        <v>7</v>
      </c>
      <c r="O49" s="399"/>
      <c r="P49" s="399"/>
      <c r="Q49" s="399"/>
      <c r="R49" s="399"/>
      <c r="U49" s="149"/>
      <c r="V49" s="146"/>
    </row>
    <row r="50" spans="3:22" ht="13.5" thickBot="1">
      <c r="C50" s="255"/>
      <c r="D50" s="402" t="s">
        <v>218</v>
      </c>
      <c r="E50" s="402" t="s">
        <v>219</v>
      </c>
      <c r="F50" s="402" t="s">
        <v>220</v>
      </c>
      <c r="G50" s="402" t="s">
        <v>221</v>
      </c>
      <c r="H50" s="402" t="s">
        <v>222</v>
      </c>
      <c r="I50" s="402" t="s">
        <v>223</v>
      </c>
      <c r="L50" s="400"/>
      <c r="M50" s="403" t="s">
        <v>224</v>
      </c>
      <c r="N50" s="402" t="s">
        <v>219</v>
      </c>
      <c r="O50" s="402" t="s">
        <v>220</v>
      </c>
      <c r="P50" s="402" t="s">
        <v>221</v>
      </c>
      <c r="Q50" s="402" t="s">
        <v>222</v>
      </c>
      <c r="R50" s="402" t="s">
        <v>223</v>
      </c>
      <c r="U50" s="149"/>
      <c r="V50" s="146"/>
    </row>
    <row r="51" spans="3:22" ht="14.25" thickBot="1" thickTop="1">
      <c r="C51" s="259" t="s">
        <v>59</v>
      </c>
      <c r="D51" s="404">
        <v>3.5</v>
      </c>
      <c r="E51" s="404">
        <v>35</v>
      </c>
      <c r="F51" s="260">
        <v>130</v>
      </c>
      <c r="G51" s="260">
        <v>50</v>
      </c>
      <c r="H51" s="441">
        <v>35</v>
      </c>
      <c r="I51" s="260">
        <v>2</v>
      </c>
      <c r="L51" s="400"/>
      <c r="M51" s="405">
        <v>3.5</v>
      </c>
      <c r="N51" s="404">
        <v>35</v>
      </c>
      <c r="O51" s="260">
        <v>130</v>
      </c>
      <c r="P51" s="260">
        <v>50</v>
      </c>
      <c r="Q51" s="441">
        <v>35</v>
      </c>
      <c r="R51" s="260">
        <v>2</v>
      </c>
      <c r="U51" s="406"/>
      <c r="V51" s="146"/>
    </row>
    <row r="52" spans="3:22" ht="14.25" thickBot="1" thickTop="1">
      <c r="C52" s="259" t="s">
        <v>60</v>
      </c>
      <c r="D52" s="404"/>
      <c r="E52" s="404"/>
      <c r="F52" s="260"/>
      <c r="G52" s="260"/>
      <c r="H52" s="441"/>
      <c r="I52" s="260"/>
      <c r="L52" s="400"/>
      <c r="M52" s="405"/>
      <c r="N52" s="404"/>
      <c r="O52" s="260"/>
      <c r="P52" s="260"/>
      <c r="Q52" s="441"/>
      <c r="R52" s="260"/>
      <c r="U52" s="406"/>
      <c r="V52" s="146"/>
    </row>
    <row r="53" spans="3:22" ht="14.25" thickBot="1" thickTop="1">
      <c r="C53" s="259" t="s">
        <v>69</v>
      </c>
      <c r="D53" s="404"/>
      <c r="E53" s="404"/>
      <c r="F53" s="260"/>
      <c r="G53" s="260"/>
      <c r="H53" s="441"/>
      <c r="I53" s="260"/>
      <c r="L53" s="400"/>
      <c r="M53" s="405"/>
      <c r="N53" s="404"/>
      <c r="O53" s="260"/>
      <c r="P53" s="260"/>
      <c r="Q53" s="441"/>
      <c r="R53" s="260"/>
      <c r="U53" s="406"/>
      <c r="V53" s="146"/>
    </row>
    <row r="54" spans="3:22" ht="14.25" thickBot="1" thickTop="1">
      <c r="C54" s="259" t="s">
        <v>166</v>
      </c>
      <c r="D54" s="404"/>
      <c r="E54" s="404"/>
      <c r="F54" s="260"/>
      <c r="G54" s="260"/>
      <c r="H54" s="441"/>
      <c r="I54" s="260"/>
      <c r="L54" s="400"/>
      <c r="M54" s="405"/>
      <c r="N54" s="404"/>
      <c r="O54" s="260"/>
      <c r="P54" s="260"/>
      <c r="Q54" s="441"/>
      <c r="R54" s="260"/>
      <c r="U54" s="406"/>
      <c r="V54" s="146"/>
    </row>
    <row r="55" spans="3:22" ht="14.25" thickBot="1" thickTop="1">
      <c r="C55" s="264" t="s">
        <v>61</v>
      </c>
      <c r="D55" s="404"/>
      <c r="E55" s="404"/>
      <c r="F55" s="260"/>
      <c r="G55" s="260"/>
      <c r="H55" s="441"/>
      <c r="I55" s="260"/>
      <c r="L55" s="400"/>
      <c r="M55" s="405"/>
      <c r="N55" s="404"/>
      <c r="O55" s="260"/>
      <c r="P55" s="260"/>
      <c r="Q55" s="441"/>
      <c r="R55" s="260"/>
      <c r="U55" s="406"/>
      <c r="V55" s="146"/>
    </row>
    <row r="56" spans="3:22" ht="14.25" thickBot="1" thickTop="1">
      <c r="C56" s="264" t="s">
        <v>62</v>
      </c>
      <c r="D56" s="404"/>
      <c r="E56" s="404"/>
      <c r="F56" s="260"/>
      <c r="G56" s="260"/>
      <c r="H56" s="441"/>
      <c r="I56" s="260"/>
      <c r="L56" s="400"/>
      <c r="M56" s="405"/>
      <c r="N56" s="404"/>
      <c r="O56" s="260"/>
      <c r="P56" s="260"/>
      <c r="Q56" s="441"/>
      <c r="R56" s="260"/>
      <c r="U56" s="406"/>
      <c r="V56" s="146"/>
    </row>
    <row r="57" spans="3:22" ht="14.25" thickBot="1" thickTop="1">
      <c r="C57" s="264" t="s">
        <v>63</v>
      </c>
      <c r="D57" s="404"/>
      <c r="E57" s="404"/>
      <c r="F57" s="260"/>
      <c r="G57" s="260"/>
      <c r="H57" s="441"/>
      <c r="I57" s="260"/>
      <c r="L57" s="400"/>
      <c r="M57" s="405"/>
      <c r="N57" s="404"/>
      <c r="O57" s="260"/>
      <c r="P57" s="260"/>
      <c r="Q57" s="441"/>
      <c r="R57" s="260"/>
      <c r="U57" s="406"/>
      <c r="V57" s="146"/>
    </row>
    <row r="58" spans="3:22" ht="14.25" thickBot="1" thickTop="1">
      <c r="C58" s="264" t="s">
        <v>64</v>
      </c>
      <c r="D58" s="404"/>
      <c r="E58" s="404"/>
      <c r="F58" s="260"/>
      <c r="G58" s="260"/>
      <c r="H58" s="441"/>
      <c r="I58" s="260"/>
      <c r="L58" s="400"/>
      <c r="M58" s="405"/>
      <c r="N58" s="404"/>
      <c r="O58" s="260"/>
      <c r="P58" s="260"/>
      <c r="Q58" s="441"/>
      <c r="R58" s="260"/>
      <c r="U58" s="406"/>
      <c r="V58" s="146"/>
    </row>
    <row r="59" spans="3:22" ht="14.25" thickBot="1" thickTop="1">
      <c r="C59" s="264" t="s">
        <v>65</v>
      </c>
      <c r="D59" s="404"/>
      <c r="E59" s="404"/>
      <c r="F59" s="260"/>
      <c r="G59" s="260"/>
      <c r="H59" s="441"/>
      <c r="I59" s="260"/>
      <c r="L59" s="400"/>
      <c r="M59" s="405"/>
      <c r="N59" s="404"/>
      <c r="O59" s="260"/>
      <c r="P59" s="260"/>
      <c r="Q59" s="441"/>
      <c r="R59" s="260"/>
      <c r="U59" s="406"/>
      <c r="V59" s="146"/>
    </row>
    <row r="60" spans="3:22" ht="14.25" thickBot="1" thickTop="1">
      <c r="C60" s="264" t="s">
        <v>66</v>
      </c>
      <c r="D60" s="404"/>
      <c r="E60" s="404"/>
      <c r="F60" s="260"/>
      <c r="G60" s="260"/>
      <c r="H60" s="441"/>
      <c r="I60" s="260"/>
      <c r="L60" s="400"/>
      <c r="M60" s="405"/>
      <c r="N60" s="404"/>
      <c r="O60" s="260"/>
      <c r="P60" s="260"/>
      <c r="Q60" s="441"/>
      <c r="R60" s="260"/>
      <c r="U60" s="406"/>
      <c r="V60" s="146"/>
    </row>
    <row r="61" spans="3:22" ht="14.25" thickBot="1" thickTop="1">
      <c r="C61" s="264" t="s">
        <v>67</v>
      </c>
      <c r="D61" s="404"/>
      <c r="E61" s="404"/>
      <c r="F61" s="260"/>
      <c r="G61" s="260"/>
      <c r="H61" s="441"/>
      <c r="I61" s="260"/>
      <c r="L61" s="400"/>
      <c r="M61" s="405"/>
      <c r="N61" s="404"/>
      <c r="O61" s="260"/>
      <c r="P61" s="260"/>
      <c r="Q61" s="441"/>
      <c r="R61" s="260"/>
      <c r="U61" s="406"/>
      <c r="V61" s="146"/>
    </row>
    <row r="62" spans="3:22" ht="14.25" thickBot="1" thickTop="1">
      <c r="C62" s="264" t="s">
        <v>68</v>
      </c>
      <c r="D62" s="404"/>
      <c r="E62" s="404"/>
      <c r="F62" s="260"/>
      <c r="G62" s="260"/>
      <c r="H62" s="441"/>
      <c r="I62" s="260"/>
      <c r="L62" s="400"/>
      <c r="M62" s="405"/>
      <c r="N62" s="404"/>
      <c r="O62" s="260"/>
      <c r="P62" s="260"/>
      <c r="Q62" s="441"/>
      <c r="R62" s="260"/>
      <c r="U62" s="406"/>
      <c r="V62" s="146"/>
    </row>
    <row r="63" spans="3:22" ht="13.5" thickTop="1">
      <c r="C63" s="216"/>
      <c r="D63" s="265"/>
      <c r="E63" s="267"/>
      <c r="F63" s="265"/>
      <c r="G63" s="265"/>
      <c r="H63" s="268"/>
      <c r="I63" s="265"/>
      <c r="L63" s="146"/>
      <c r="M63" s="265"/>
      <c r="N63" s="267"/>
      <c r="O63" s="265"/>
      <c r="P63" s="265"/>
      <c r="Q63" s="268"/>
      <c r="R63" s="265"/>
      <c r="U63" s="407"/>
      <c r="V63" s="146"/>
    </row>
    <row r="64" spans="3:22" ht="12.75">
      <c r="C64" s="269" t="s">
        <v>173</v>
      </c>
      <c r="D64" s="262">
        <f aca="true" t="shared" si="21" ref="D64:I64">AVERAGE(D51:D62)</f>
        <v>3.5</v>
      </c>
      <c r="E64" s="262">
        <f t="shared" si="21"/>
        <v>35</v>
      </c>
      <c r="F64" s="262">
        <f t="shared" si="21"/>
        <v>130</v>
      </c>
      <c r="G64" s="262">
        <f t="shared" si="21"/>
        <v>50</v>
      </c>
      <c r="H64" s="262">
        <f t="shared" si="21"/>
        <v>35</v>
      </c>
      <c r="I64" s="262">
        <f t="shared" si="21"/>
        <v>2</v>
      </c>
      <c r="L64" s="400"/>
      <c r="M64" s="408">
        <f aca="true" t="shared" si="22" ref="M64:R64">AVERAGE(M51:M62)</f>
        <v>3.5</v>
      </c>
      <c r="N64" s="262">
        <f t="shared" si="22"/>
        <v>35</v>
      </c>
      <c r="O64" s="262">
        <f t="shared" si="22"/>
        <v>130</v>
      </c>
      <c r="P64" s="262">
        <f t="shared" si="22"/>
        <v>50</v>
      </c>
      <c r="Q64" s="262">
        <f t="shared" si="22"/>
        <v>35</v>
      </c>
      <c r="R64" s="261">
        <f t="shared" si="22"/>
        <v>2</v>
      </c>
      <c r="U64" s="406"/>
      <c r="V64" s="146"/>
    </row>
    <row r="65" spans="12:22" ht="12.75">
      <c r="L65" s="146"/>
      <c r="U65" s="149"/>
      <c r="V65" s="146"/>
    </row>
  </sheetData>
  <sheetProtection sheet="1"/>
  <printOptions/>
  <pageMargins left="0.75" right="0.75" top="1" bottom="1" header="0.5" footer="0.5"/>
  <pageSetup fitToHeight="1" fitToWidth="1" horizontalDpi="600" verticalDpi="600" orientation="landscape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203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7.00390625" style="0" customWidth="1"/>
    <col min="3" max="3" width="12.7109375" style="0" customWidth="1"/>
    <col min="5" max="5" width="11.140625" style="0" customWidth="1"/>
    <col min="6" max="6" width="31.28125" style="0" customWidth="1"/>
  </cols>
  <sheetData>
    <row r="1" spans="2:7" ht="17.25">
      <c r="B1" s="1" t="s">
        <v>24</v>
      </c>
      <c r="F1" s="1">
        <v>2019</v>
      </c>
      <c r="G1" s="1"/>
    </row>
    <row r="2" ht="12.75">
      <c r="F2" s="156">
        <f>'[1]Dairy &amp; Hf Inventory'!O4</f>
        <v>0</v>
      </c>
    </row>
    <row r="3" spans="1:6" ht="15">
      <c r="A3" s="2"/>
      <c r="B3" s="2"/>
      <c r="C3" s="2" t="s">
        <v>4</v>
      </c>
      <c r="D3" s="2" t="s">
        <v>2</v>
      </c>
      <c r="E3" s="2" t="s">
        <v>5</v>
      </c>
      <c r="F3" s="3"/>
    </row>
    <row r="4" spans="1:6" ht="15">
      <c r="A4" s="2" t="s">
        <v>0</v>
      </c>
      <c r="B4" s="2" t="s">
        <v>1</v>
      </c>
      <c r="C4" s="2" t="s">
        <v>3</v>
      </c>
      <c r="D4" s="2" t="s">
        <v>3</v>
      </c>
      <c r="E4" s="2" t="s">
        <v>6</v>
      </c>
      <c r="F4" s="2" t="s">
        <v>22</v>
      </c>
    </row>
    <row r="5" spans="2:6" ht="12.75">
      <c r="B5" s="288"/>
      <c r="C5" s="288"/>
      <c r="D5" s="288"/>
      <c r="E5" s="288"/>
      <c r="F5" s="288"/>
    </row>
    <row r="6" spans="1:6" ht="15">
      <c r="A6" s="3" t="s">
        <v>7</v>
      </c>
      <c r="B6" s="288"/>
      <c r="C6" s="288"/>
      <c r="D6" s="288"/>
      <c r="E6" s="288"/>
      <c r="F6" s="288"/>
    </row>
    <row r="7" spans="1:6" ht="15">
      <c r="A7" s="3"/>
      <c r="B7" s="288"/>
      <c r="C7" s="288"/>
      <c r="D7" s="288"/>
      <c r="E7" s="288"/>
      <c r="F7" s="288"/>
    </row>
    <row r="8" spans="1:6" ht="15">
      <c r="A8" s="3" t="s">
        <v>8</v>
      </c>
      <c r="B8" s="288"/>
      <c r="C8" s="288"/>
      <c r="D8" s="288"/>
      <c r="E8" s="288"/>
      <c r="F8" s="288"/>
    </row>
    <row r="9" spans="1:6" ht="15">
      <c r="A9" s="3"/>
      <c r="B9" s="288"/>
      <c r="C9" s="288"/>
      <c r="D9" s="288"/>
      <c r="E9" s="288"/>
      <c r="F9" s="288"/>
    </row>
    <row r="10" spans="1:6" ht="15">
      <c r="A10" s="3" t="s">
        <v>9</v>
      </c>
      <c r="B10" s="288"/>
      <c r="C10" s="288"/>
      <c r="D10" s="288"/>
      <c r="E10" s="288"/>
      <c r="F10" s="288"/>
    </row>
    <row r="11" spans="1:6" ht="15">
      <c r="A11" s="3"/>
      <c r="B11" s="288"/>
      <c r="C11" s="288"/>
      <c r="D11" s="288"/>
      <c r="E11" s="288"/>
      <c r="F11" s="288"/>
    </row>
    <row r="12" spans="1:6" ht="15">
      <c r="A12" s="3" t="s">
        <v>12</v>
      </c>
      <c r="B12" s="288"/>
      <c r="C12" s="288"/>
      <c r="D12" s="288"/>
      <c r="E12" s="288"/>
      <c r="F12" s="288"/>
    </row>
    <row r="13" spans="1:6" ht="15">
      <c r="A13" s="3"/>
      <c r="B13" s="288"/>
      <c r="C13" s="288"/>
      <c r="D13" s="288"/>
      <c r="E13" s="288"/>
      <c r="F13" s="288"/>
    </row>
    <row r="14" spans="1:6" ht="15">
      <c r="A14" s="3" t="s">
        <v>13</v>
      </c>
      <c r="B14" s="288"/>
      <c r="C14" s="288"/>
      <c r="D14" s="288"/>
      <c r="E14" s="288"/>
      <c r="F14" s="288"/>
    </row>
    <row r="15" spans="1:6" ht="15">
      <c r="A15" s="3"/>
      <c r="B15" s="288"/>
      <c r="C15" s="288"/>
      <c r="D15" s="288"/>
      <c r="E15" s="288"/>
      <c r="F15" s="288"/>
    </row>
    <row r="16" spans="1:6" ht="15">
      <c r="A16" s="3" t="s">
        <v>14</v>
      </c>
      <c r="B16" s="288"/>
      <c r="C16" s="288"/>
      <c r="D16" s="288"/>
      <c r="E16" s="288"/>
      <c r="F16" s="288"/>
    </row>
    <row r="17" spans="1:6" ht="15">
      <c r="A17" s="3"/>
      <c r="B17" s="288"/>
      <c r="C17" s="288"/>
      <c r="D17" s="288"/>
      <c r="E17" s="288"/>
      <c r="F17" s="288"/>
    </row>
    <row r="18" spans="1:6" ht="15">
      <c r="A18" s="3" t="s">
        <v>15</v>
      </c>
      <c r="B18" s="288"/>
      <c r="C18" s="288"/>
      <c r="D18" s="288"/>
      <c r="E18" s="288"/>
      <c r="F18" s="288"/>
    </row>
    <row r="19" spans="1:6" ht="15">
      <c r="A19" s="3"/>
      <c r="B19" s="288"/>
      <c r="C19" s="288"/>
      <c r="D19" s="288"/>
      <c r="E19" s="288"/>
      <c r="F19" s="288"/>
    </row>
    <row r="20" spans="1:6" ht="15">
      <c r="A20" s="3" t="s">
        <v>11</v>
      </c>
      <c r="B20" s="288"/>
      <c r="C20" s="288"/>
      <c r="D20" s="288"/>
      <c r="E20" s="288"/>
      <c r="F20" s="288"/>
    </row>
    <row r="21" spans="1:6" ht="15">
      <c r="A21" s="3"/>
      <c r="B21" s="288"/>
      <c r="C21" s="288"/>
      <c r="D21" s="288"/>
      <c r="E21" s="288"/>
      <c r="F21" s="288"/>
    </row>
    <row r="22" spans="1:6" ht="15">
      <c r="A22" s="3" t="s">
        <v>19</v>
      </c>
      <c r="B22" s="288"/>
      <c r="C22" s="288"/>
      <c r="D22" s="288"/>
      <c r="E22" s="288"/>
      <c r="F22" s="288"/>
    </row>
    <row r="23" spans="1:6" ht="15">
      <c r="A23" s="3"/>
      <c r="B23" s="288"/>
      <c r="C23" s="288"/>
      <c r="D23" s="288"/>
      <c r="E23" s="288"/>
      <c r="F23" s="288"/>
    </row>
    <row r="24" spans="1:6" ht="15">
      <c r="A24" s="3" t="s">
        <v>20</v>
      </c>
      <c r="B24" s="288"/>
      <c r="C24" s="288"/>
      <c r="D24" s="288"/>
      <c r="E24" s="288"/>
      <c r="F24" s="288"/>
    </row>
    <row r="25" spans="1:6" ht="15">
      <c r="A25" s="3"/>
      <c r="B25" s="288"/>
      <c r="C25" s="288"/>
      <c r="D25" s="288"/>
      <c r="E25" s="288"/>
      <c r="F25" s="288"/>
    </row>
    <row r="26" spans="1:6" ht="15">
      <c r="A26" s="3" t="s">
        <v>10</v>
      </c>
      <c r="B26" s="288"/>
      <c r="C26" s="288"/>
      <c r="D26" s="288"/>
      <c r="E26" s="288"/>
      <c r="F26" s="288"/>
    </row>
    <row r="27" spans="1:6" ht="15">
      <c r="A27" s="3"/>
      <c r="B27" s="288"/>
      <c r="C27" s="288"/>
      <c r="D27" s="288"/>
      <c r="E27" s="288"/>
      <c r="F27" s="288"/>
    </row>
    <row r="28" spans="1:6" ht="15">
      <c r="A28" s="3" t="s">
        <v>16</v>
      </c>
      <c r="B28" s="288"/>
      <c r="C28" s="288"/>
      <c r="D28" s="288"/>
      <c r="E28" s="288"/>
      <c r="F28" s="288"/>
    </row>
    <row r="29" spans="1:6" ht="15">
      <c r="A29" s="3"/>
      <c r="B29" s="288"/>
      <c r="C29" s="288"/>
      <c r="D29" s="288"/>
      <c r="E29" s="288"/>
      <c r="F29" s="288"/>
    </row>
    <row r="30" spans="1:6" ht="15">
      <c r="A30" s="3" t="s">
        <v>17</v>
      </c>
      <c r="B30" s="288"/>
      <c r="C30" s="288"/>
      <c r="D30" s="288"/>
      <c r="E30" s="288"/>
      <c r="F30" s="288"/>
    </row>
    <row r="31" spans="1:6" ht="15">
      <c r="A31" s="3"/>
      <c r="B31" s="288"/>
      <c r="C31" s="288"/>
      <c r="D31" s="288"/>
      <c r="E31" s="288"/>
      <c r="F31" s="288"/>
    </row>
    <row r="32" spans="1:6" ht="15">
      <c r="A32" s="3" t="s">
        <v>18</v>
      </c>
      <c r="B32" s="288"/>
      <c r="C32" s="288"/>
      <c r="D32" s="288"/>
      <c r="E32" s="288"/>
      <c r="F32" s="288"/>
    </row>
    <row r="33" spans="1:6" ht="15">
      <c r="A33" s="3"/>
      <c r="B33" s="288"/>
      <c r="C33" s="288"/>
      <c r="D33" s="288"/>
      <c r="E33" s="288"/>
      <c r="F33" s="288"/>
    </row>
    <row r="34" spans="1:6" ht="15">
      <c r="A34" s="3" t="s">
        <v>21</v>
      </c>
      <c r="B34" s="288"/>
      <c r="C34" s="288"/>
      <c r="D34" s="288"/>
      <c r="E34" s="288"/>
      <c r="F34" s="288"/>
    </row>
    <row r="35" spans="1:6" ht="15">
      <c r="A35" s="3"/>
      <c r="B35" s="288"/>
      <c r="C35" s="288"/>
      <c r="D35" s="288"/>
      <c r="E35" s="288"/>
      <c r="F35" s="288"/>
    </row>
    <row r="36" spans="1:6" ht="15">
      <c r="A36" s="3" t="s">
        <v>178</v>
      </c>
      <c r="B36" s="288"/>
      <c r="C36" s="288"/>
      <c r="D36" s="288"/>
      <c r="E36" s="288"/>
      <c r="F36" s="288"/>
    </row>
    <row r="37" spans="1:6" ht="15">
      <c r="A37" s="3"/>
      <c r="B37" s="288"/>
      <c r="C37" s="288"/>
      <c r="D37" s="288"/>
      <c r="E37" s="288"/>
      <c r="F37" s="288"/>
    </row>
    <row r="38" spans="1:6" ht="15">
      <c r="A38" s="3"/>
      <c r="B38" s="288"/>
      <c r="C38" s="288"/>
      <c r="D38" s="288"/>
      <c r="E38" s="288"/>
      <c r="F38" s="288"/>
    </row>
    <row r="39" spans="1:6" ht="15">
      <c r="A39" s="3"/>
      <c r="B39" s="288"/>
      <c r="C39" s="288"/>
      <c r="D39" s="288"/>
      <c r="E39" s="288"/>
      <c r="F39" s="288"/>
    </row>
    <row r="40" spans="1:6" ht="15">
      <c r="A40" s="3"/>
      <c r="B40" s="288"/>
      <c r="C40" s="288"/>
      <c r="D40" s="288"/>
      <c r="E40" s="288"/>
      <c r="F40" s="288"/>
    </row>
    <row r="41" spans="1:6" ht="15">
      <c r="A41" s="3"/>
      <c r="B41" s="288"/>
      <c r="C41" s="288"/>
      <c r="D41" s="288"/>
      <c r="E41" s="288"/>
      <c r="F41" s="288"/>
    </row>
    <row r="42" spans="1:6" ht="15">
      <c r="A42" s="3"/>
      <c r="B42" s="288"/>
      <c r="C42" s="288"/>
      <c r="D42" s="288"/>
      <c r="E42" s="288"/>
      <c r="F42" s="288"/>
    </row>
    <row r="43" spans="1:6" ht="15">
      <c r="A43" s="3"/>
      <c r="B43" s="288"/>
      <c r="C43" s="288"/>
      <c r="D43" s="288"/>
      <c r="E43" s="288"/>
      <c r="F43" s="288"/>
    </row>
    <row r="44" ht="15">
      <c r="A44" s="3" t="s">
        <v>23</v>
      </c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ht="15">
      <c r="A65" s="3"/>
    </row>
    <row r="66" ht="15">
      <c r="A66" s="3"/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ht="15">
      <c r="A146" s="3"/>
    </row>
    <row r="147" ht="15">
      <c r="A147" s="3"/>
    </row>
    <row r="148" ht="15">
      <c r="A148" s="3"/>
    </row>
    <row r="149" ht="15">
      <c r="A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  <row r="163" ht="15">
      <c r="A163" s="3"/>
    </row>
    <row r="164" ht="15">
      <c r="A164" s="3"/>
    </row>
    <row r="165" ht="15">
      <c r="A165" s="3"/>
    </row>
    <row r="166" ht="15">
      <c r="A166" s="3"/>
    </row>
    <row r="167" ht="15">
      <c r="A167" s="3"/>
    </row>
    <row r="168" ht="15">
      <c r="A168" s="3"/>
    </row>
    <row r="169" ht="15">
      <c r="A169" s="3"/>
    </row>
    <row r="170" ht="15">
      <c r="A170" s="3"/>
    </row>
    <row r="171" ht="15">
      <c r="A171" s="3"/>
    </row>
    <row r="172" ht="15">
      <c r="A172" s="3"/>
    </row>
    <row r="173" ht="15">
      <c r="A173" s="3"/>
    </row>
    <row r="174" ht="15">
      <c r="A174" s="3"/>
    </row>
    <row r="175" ht="15">
      <c r="A175" s="3"/>
    </row>
    <row r="176" ht="15">
      <c r="A176" s="3"/>
    </row>
    <row r="177" ht="15">
      <c r="A177" s="3"/>
    </row>
    <row r="178" ht="15">
      <c r="A178" s="3"/>
    </row>
    <row r="179" ht="15">
      <c r="A179" s="3"/>
    </row>
    <row r="180" ht="15">
      <c r="A180" s="3"/>
    </row>
    <row r="181" ht="15">
      <c r="A181" s="3"/>
    </row>
    <row r="182" ht="15">
      <c r="A182" s="3"/>
    </row>
    <row r="183" ht="15">
      <c r="A183" s="3"/>
    </row>
    <row r="184" ht="15">
      <c r="A184" s="3"/>
    </row>
    <row r="185" ht="15">
      <c r="A185" s="3"/>
    </row>
    <row r="186" ht="15">
      <c r="A186" s="3"/>
    </row>
    <row r="187" ht="15">
      <c r="A187" s="3"/>
    </row>
    <row r="188" ht="15">
      <c r="A188" s="3"/>
    </row>
    <row r="189" ht="15">
      <c r="A189" s="3"/>
    </row>
    <row r="190" ht="15">
      <c r="A190" s="3"/>
    </row>
    <row r="191" ht="15">
      <c r="A191" s="3"/>
    </row>
    <row r="192" ht="15">
      <c r="A192" s="3"/>
    </row>
    <row r="193" ht="15">
      <c r="A193" s="3"/>
    </row>
    <row r="194" ht="15">
      <c r="A194" s="3"/>
    </row>
    <row r="195" ht="15">
      <c r="A195" s="3"/>
    </row>
    <row r="196" ht="15">
      <c r="A196" s="3"/>
    </row>
    <row r="197" ht="15">
      <c r="A197" s="3"/>
    </row>
    <row r="198" ht="15">
      <c r="A198" s="3"/>
    </row>
    <row r="199" ht="15">
      <c r="A199" s="3"/>
    </row>
    <row r="200" ht="15">
      <c r="A200" s="3"/>
    </row>
    <row r="201" ht="15">
      <c r="A201" s="3"/>
    </row>
    <row r="202" ht="15">
      <c r="A202" s="3"/>
    </row>
    <row r="203" ht="15">
      <c r="A203" s="3"/>
    </row>
  </sheetData>
  <sheetProtection/>
  <printOptions gridLines="1"/>
  <pageMargins left="0.75" right="0.78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C69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3.8515625" style="158" customWidth="1"/>
    <col min="2" max="2" width="28.140625" style="158" customWidth="1"/>
    <col min="3" max="3" width="8.57421875" style="158" customWidth="1"/>
    <col min="4" max="4" width="9.7109375" style="158" customWidth="1"/>
    <col min="5" max="5" width="2.421875" style="158" customWidth="1"/>
    <col min="6" max="6" width="9.7109375" style="158" customWidth="1"/>
    <col min="7" max="7" width="3.28125" style="158" customWidth="1"/>
    <col min="8" max="8" width="9.7109375" style="158" customWidth="1"/>
    <col min="9" max="9" width="3.140625" style="158" customWidth="1"/>
    <col min="10" max="10" width="9.7109375" style="158" customWidth="1"/>
    <col min="11" max="11" width="2.8515625" style="158" customWidth="1"/>
    <col min="12" max="12" width="9.7109375" style="158" customWidth="1"/>
    <col min="13" max="13" width="1.7109375" style="158" customWidth="1"/>
    <col min="14" max="14" width="9.7109375" style="158" customWidth="1"/>
    <col min="15" max="15" width="4.00390625" style="158" customWidth="1"/>
    <col min="16" max="16" width="28.140625" style="158" customWidth="1"/>
    <col min="17" max="17" width="9.140625" style="158" customWidth="1"/>
    <col min="18" max="18" width="10.140625" style="158" bestFit="1" customWidth="1"/>
    <col min="19" max="19" width="3.57421875" style="158" customWidth="1"/>
    <col min="20" max="20" width="9.28125" style="158" bestFit="1" customWidth="1"/>
    <col min="21" max="21" width="4.421875" style="158" customWidth="1"/>
    <col min="22" max="22" width="9.28125" style="158" bestFit="1" customWidth="1"/>
    <col min="23" max="23" width="3.421875" style="158" customWidth="1"/>
    <col min="24" max="24" width="9.28125" style="158" bestFit="1" customWidth="1"/>
    <col min="25" max="25" width="4.140625" style="158" customWidth="1"/>
    <col min="26" max="26" width="9.28125" style="158" bestFit="1" customWidth="1"/>
    <col min="27" max="27" width="3.28125" style="158" customWidth="1"/>
    <col min="28" max="28" width="9.28125" style="158" bestFit="1" customWidth="1"/>
    <col min="29" max="29" width="7.7109375" style="158" customWidth="1"/>
    <col min="30" max="16384" width="9.140625" style="158" customWidth="1"/>
  </cols>
  <sheetData>
    <row r="1" spans="1:29" ht="18">
      <c r="A1" s="202"/>
      <c r="B1" s="203" t="s">
        <v>260</v>
      </c>
      <c r="C1" s="204"/>
      <c r="D1" s="157">
        <v>1</v>
      </c>
      <c r="E1" s="157"/>
      <c r="F1" s="157">
        <v>2</v>
      </c>
      <c r="G1" s="157"/>
      <c r="H1" s="157">
        <v>3</v>
      </c>
      <c r="I1" s="157"/>
      <c r="J1" s="157">
        <v>4</v>
      </c>
      <c r="K1" s="157"/>
      <c r="L1" s="157">
        <v>5</v>
      </c>
      <c r="M1" s="157"/>
      <c r="N1" s="157">
        <v>6</v>
      </c>
      <c r="O1" s="198"/>
      <c r="P1" s="205" t="str">
        <f>B1</f>
        <v>2019 Crop Enterprise Analysis</v>
      </c>
      <c r="Q1" s="204"/>
      <c r="R1" s="157">
        <v>1</v>
      </c>
      <c r="S1" s="157"/>
      <c r="T1" s="185">
        <v>2</v>
      </c>
      <c r="U1" s="157"/>
      <c r="V1" s="157">
        <v>3</v>
      </c>
      <c r="W1" s="157"/>
      <c r="X1" s="157">
        <v>4</v>
      </c>
      <c r="Y1" s="157"/>
      <c r="Z1" s="157">
        <v>5</v>
      </c>
      <c r="AA1" s="157"/>
      <c r="AB1" s="157">
        <v>6</v>
      </c>
      <c r="AC1" s="202"/>
    </row>
    <row r="2" spans="1:29" ht="15">
      <c r="A2" s="202"/>
      <c r="B2" s="159" t="s">
        <v>0</v>
      </c>
      <c r="C2" s="160"/>
      <c r="D2" s="285" t="s">
        <v>150</v>
      </c>
      <c r="E2" s="161"/>
      <c r="F2" s="285" t="s">
        <v>8</v>
      </c>
      <c r="G2" s="161"/>
      <c r="H2" s="285" t="s">
        <v>7</v>
      </c>
      <c r="I2" s="161"/>
      <c r="J2" s="285" t="s">
        <v>9</v>
      </c>
      <c r="K2" s="161"/>
      <c r="L2" s="285" t="s">
        <v>35</v>
      </c>
      <c r="M2" s="161"/>
      <c r="N2" s="285" t="s">
        <v>146</v>
      </c>
      <c r="O2" s="199"/>
      <c r="P2" s="159" t="s">
        <v>0</v>
      </c>
      <c r="Q2" s="160"/>
      <c r="R2" s="285" t="s">
        <v>17</v>
      </c>
      <c r="S2" s="161"/>
      <c r="T2" s="286" t="s">
        <v>18</v>
      </c>
      <c r="U2" s="161"/>
      <c r="V2" s="285"/>
      <c r="W2" s="161"/>
      <c r="X2" s="285"/>
      <c r="Y2" s="161"/>
      <c r="Z2" s="285"/>
      <c r="AA2" s="161"/>
      <c r="AB2" s="285"/>
      <c r="AC2" s="202"/>
    </row>
    <row r="3" spans="1:29" ht="15">
      <c r="A3" s="202"/>
      <c r="B3" s="159" t="s">
        <v>98</v>
      </c>
      <c r="C3" s="162"/>
      <c r="D3" s="176" t="s">
        <v>151</v>
      </c>
      <c r="E3" s="176"/>
      <c r="F3" s="176"/>
      <c r="G3" s="176"/>
      <c r="H3" s="176"/>
      <c r="I3" s="176"/>
      <c r="J3" s="176"/>
      <c r="K3" s="176"/>
      <c r="L3" s="176" t="s">
        <v>102</v>
      </c>
      <c r="M3" s="176"/>
      <c r="N3" s="176"/>
      <c r="O3" s="199"/>
      <c r="P3" s="159" t="s">
        <v>98</v>
      </c>
      <c r="Q3" s="162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202"/>
    </row>
    <row r="4" spans="1:29" ht="14.25">
      <c r="A4" s="202"/>
      <c r="B4" s="163" t="s">
        <v>99</v>
      </c>
      <c r="D4" s="164" t="s">
        <v>100</v>
      </c>
      <c r="E4" s="164"/>
      <c r="F4" s="164" t="s">
        <v>100</v>
      </c>
      <c r="G4" s="164"/>
      <c r="H4" s="164" t="s">
        <v>100</v>
      </c>
      <c r="I4" s="164"/>
      <c r="J4" s="164" t="s">
        <v>100</v>
      </c>
      <c r="K4" s="164"/>
      <c r="L4" s="164" t="s">
        <v>100</v>
      </c>
      <c r="M4" s="164"/>
      <c r="N4" s="164" t="s">
        <v>100</v>
      </c>
      <c r="O4" s="199"/>
      <c r="P4" s="163" t="s">
        <v>99</v>
      </c>
      <c r="R4" s="164" t="s">
        <v>100</v>
      </c>
      <c r="S4" s="164"/>
      <c r="T4" s="164" t="s">
        <v>100</v>
      </c>
      <c r="U4" s="164"/>
      <c r="V4" s="164" t="s">
        <v>100</v>
      </c>
      <c r="W4" s="164"/>
      <c r="X4" s="164" t="s">
        <v>100</v>
      </c>
      <c r="Y4" s="164"/>
      <c r="Z4" s="164" t="s">
        <v>100</v>
      </c>
      <c r="AA4" s="164"/>
      <c r="AB4" s="164" t="s">
        <v>100</v>
      </c>
      <c r="AC4" s="202"/>
    </row>
    <row r="5" spans="1:29" ht="14.25">
      <c r="A5" s="202"/>
      <c r="C5" s="165" t="s">
        <v>101</v>
      </c>
      <c r="D5" s="164" t="s">
        <v>102</v>
      </c>
      <c r="E5" s="164"/>
      <c r="F5" s="164" t="s">
        <v>102</v>
      </c>
      <c r="G5" s="164"/>
      <c r="H5" s="164" t="s">
        <v>102</v>
      </c>
      <c r="I5" s="164"/>
      <c r="J5" s="164" t="s">
        <v>102</v>
      </c>
      <c r="K5" s="164"/>
      <c r="L5" s="171" t="s">
        <v>102</v>
      </c>
      <c r="M5" s="164"/>
      <c r="N5" s="177" t="s">
        <v>102</v>
      </c>
      <c r="O5" s="199"/>
      <c r="Q5" s="165" t="s">
        <v>101</v>
      </c>
      <c r="R5" s="164" t="s">
        <v>102</v>
      </c>
      <c r="S5" s="164"/>
      <c r="T5" s="164" t="s">
        <v>102</v>
      </c>
      <c r="U5" s="164"/>
      <c r="V5" s="164" t="s">
        <v>102</v>
      </c>
      <c r="W5" s="164"/>
      <c r="X5" s="164" t="s">
        <v>102</v>
      </c>
      <c r="Y5" s="164"/>
      <c r="Z5" s="171" t="s">
        <v>102</v>
      </c>
      <c r="AA5" s="164"/>
      <c r="AB5" s="171" t="s">
        <v>102</v>
      </c>
      <c r="AC5" s="202"/>
    </row>
    <row r="6" spans="1:29" ht="14.25">
      <c r="A6" s="202"/>
      <c r="D6" s="164" t="s">
        <v>103</v>
      </c>
      <c r="E6" s="164"/>
      <c r="F6" s="164" t="s">
        <v>103</v>
      </c>
      <c r="G6" s="164"/>
      <c r="H6" s="164" t="s">
        <v>104</v>
      </c>
      <c r="I6" s="164"/>
      <c r="J6" s="164" t="s">
        <v>104</v>
      </c>
      <c r="K6" s="164"/>
      <c r="L6" s="164" t="s">
        <v>104</v>
      </c>
      <c r="M6" s="164"/>
      <c r="N6" s="164" t="s">
        <v>104</v>
      </c>
      <c r="O6" s="199"/>
      <c r="R6" s="164" t="s">
        <v>103</v>
      </c>
      <c r="S6" s="164"/>
      <c r="T6" s="164" t="s">
        <v>103</v>
      </c>
      <c r="U6" s="164"/>
      <c r="V6" s="164" t="s">
        <v>104</v>
      </c>
      <c r="W6" s="164"/>
      <c r="X6" s="164" t="s">
        <v>104</v>
      </c>
      <c r="Y6" s="164"/>
      <c r="Z6" s="164" t="s">
        <v>104</v>
      </c>
      <c r="AA6" s="164"/>
      <c r="AB6" s="164" t="s">
        <v>104</v>
      </c>
      <c r="AC6" s="202"/>
    </row>
    <row r="7" spans="1:29" ht="14.25">
      <c r="A7" s="202"/>
      <c r="B7" s="169" t="s">
        <v>105</v>
      </c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99"/>
      <c r="P7" s="169" t="s">
        <v>105</v>
      </c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202"/>
    </row>
    <row r="8" spans="1:29" ht="14.25">
      <c r="A8" s="202"/>
      <c r="B8" s="169" t="s">
        <v>106</v>
      </c>
      <c r="D8" s="161">
        <v>150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99"/>
      <c r="P8" s="169" t="s">
        <v>106</v>
      </c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202"/>
    </row>
    <row r="9" spans="1:29" ht="14.25">
      <c r="A9" s="202"/>
      <c r="B9" s="169" t="s">
        <v>107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99"/>
      <c r="P9" s="169" t="s">
        <v>107</v>
      </c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202"/>
    </row>
    <row r="10" spans="1:29" ht="14.25">
      <c r="A10" s="202"/>
      <c r="B10" s="169" t="s">
        <v>108</v>
      </c>
      <c r="D10" s="166">
        <v>1</v>
      </c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99"/>
      <c r="P10" s="169" t="s">
        <v>108</v>
      </c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202"/>
    </row>
    <row r="11" spans="1:29" ht="14.25">
      <c r="A11" s="202"/>
      <c r="B11" s="169" t="s">
        <v>145</v>
      </c>
      <c r="D11" s="195">
        <v>27000</v>
      </c>
      <c r="E11" s="196" t="s">
        <v>109</v>
      </c>
      <c r="F11" s="195"/>
      <c r="G11" s="196" t="s">
        <v>109</v>
      </c>
      <c r="H11" s="195"/>
      <c r="I11" s="196" t="s">
        <v>109</v>
      </c>
      <c r="J11" s="195"/>
      <c r="K11" s="197" t="s">
        <v>109</v>
      </c>
      <c r="L11" s="195"/>
      <c r="M11" s="196" t="s">
        <v>110</v>
      </c>
      <c r="N11" s="195"/>
      <c r="O11" s="200"/>
      <c r="P11" s="169" t="s">
        <v>145</v>
      </c>
      <c r="R11" s="195"/>
      <c r="S11" s="197" t="s">
        <v>148</v>
      </c>
      <c r="T11" s="195"/>
      <c r="U11" s="197" t="s">
        <v>149</v>
      </c>
      <c r="V11" s="195"/>
      <c r="W11" s="197" t="s">
        <v>148</v>
      </c>
      <c r="X11" s="195"/>
      <c r="Y11" s="196" t="s">
        <v>110</v>
      </c>
      <c r="Z11" s="195"/>
      <c r="AA11" s="196" t="s">
        <v>110</v>
      </c>
      <c r="AB11" s="195"/>
      <c r="AC11" s="202"/>
    </row>
    <row r="12" spans="1:29" ht="14.25">
      <c r="A12" s="202"/>
      <c r="B12" s="169" t="s">
        <v>111</v>
      </c>
      <c r="D12" s="186">
        <v>3.5</v>
      </c>
      <c r="E12" s="187" t="s">
        <v>109</v>
      </c>
      <c r="F12" s="186"/>
      <c r="G12" s="187" t="s">
        <v>109</v>
      </c>
      <c r="H12" s="186"/>
      <c r="I12" s="187" t="s">
        <v>109</v>
      </c>
      <c r="J12" s="186"/>
      <c r="K12" s="188" t="s">
        <v>109</v>
      </c>
      <c r="L12" s="186"/>
      <c r="M12" s="187" t="s">
        <v>110</v>
      </c>
      <c r="N12" s="186"/>
      <c r="O12" s="200"/>
      <c r="P12" s="169" t="s">
        <v>111</v>
      </c>
      <c r="R12" s="186"/>
      <c r="S12" s="188" t="s">
        <v>148</v>
      </c>
      <c r="T12" s="186"/>
      <c r="U12" s="188" t="s">
        <v>149</v>
      </c>
      <c r="V12" s="186"/>
      <c r="W12" s="188" t="s">
        <v>148</v>
      </c>
      <c r="X12" s="186"/>
      <c r="Y12" s="187" t="s">
        <v>110</v>
      </c>
      <c r="Z12" s="186"/>
      <c r="AA12" s="187" t="s">
        <v>110</v>
      </c>
      <c r="AB12" s="186"/>
      <c r="AC12" s="202"/>
    </row>
    <row r="13" spans="1:29" ht="14.25">
      <c r="A13" s="202"/>
      <c r="B13" s="169" t="s">
        <v>112</v>
      </c>
      <c r="D13" s="173">
        <f>D11*D12</f>
        <v>94500</v>
      </c>
      <c r="E13" s="173"/>
      <c r="F13" s="173">
        <f>F11*F12</f>
        <v>0</v>
      </c>
      <c r="G13" s="173"/>
      <c r="H13" s="173">
        <f>H11*H12</f>
        <v>0</v>
      </c>
      <c r="I13" s="173"/>
      <c r="J13" s="173">
        <f>J11*J12</f>
        <v>0</v>
      </c>
      <c r="K13" s="173"/>
      <c r="L13" s="173">
        <f>L11*L12</f>
        <v>0</v>
      </c>
      <c r="M13" s="173"/>
      <c r="N13" s="173">
        <f>N11*N12</f>
        <v>0</v>
      </c>
      <c r="O13" s="199"/>
      <c r="P13" s="169" t="s">
        <v>112</v>
      </c>
      <c r="R13" s="173">
        <f>R11*R12</f>
        <v>0</v>
      </c>
      <c r="S13" s="173"/>
      <c r="T13" s="173">
        <f>T11*T12</f>
        <v>0</v>
      </c>
      <c r="U13" s="173"/>
      <c r="V13" s="173">
        <f>V11*V12</f>
        <v>0</v>
      </c>
      <c r="W13" s="173"/>
      <c r="X13" s="173">
        <f>X11*X12</f>
        <v>0</v>
      </c>
      <c r="Y13" s="173"/>
      <c r="Z13" s="173">
        <f>Z11*Z12</f>
        <v>0</v>
      </c>
      <c r="AA13" s="173"/>
      <c r="AB13" s="173">
        <f>AB11*AB12</f>
        <v>0</v>
      </c>
      <c r="AC13" s="202"/>
    </row>
    <row r="14" spans="1:29" ht="14.25">
      <c r="A14" s="202"/>
      <c r="B14" s="169" t="s">
        <v>113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99"/>
      <c r="P14" s="169" t="s">
        <v>113</v>
      </c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202"/>
    </row>
    <row r="15" spans="1:29" ht="14.25">
      <c r="A15" s="202"/>
      <c r="B15" s="169" t="s">
        <v>114</v>
      </c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99"/>
      <c r="P15" s="169" t="s">
        <v>114</v>
      </c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202"/>
    </row>
    <row r="16" spans="1:29" ht="14.25">
      <c r="A16" s="202"/>
      <c r="B16" s="169" t="s">
        <v>115</v>
      </c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99"/>
      <c r="P16" s="169" t="s">
        <v>115</v>
      </c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202"/>
    </row>
    <row r="17" spans="1:29" ht="14.25">
      <c r="A17" s="202"/>
      <c r="B17" s="169" t="s">
        <v>116</v>
      </c>
      <c r="D17" s="161">
        <v>3300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99"/>
      <c r="P17" s="169" t="s">
        <v>116</v>
      </c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202"/>
    </row>
    <row r="18" spans="1:29" ht="14.25">
      <c r="A18" s="202"/>
      <c r="B18" s="169" t="s">
        <v>117</v>
      </c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99"/>
      <c r="P18" s="169" t="s">
        <v>117</v>
      </c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202"/>
    </row>
    <row r="19" spans="1:29" ht="14.25">
      <c r="A19" s="202"/>
      <c r="B19" s="170" t="s">
        <v>118</v>
      </c>
      <c r="C19" s="164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99"/>
      <c r="P19" s="170" t="s">
        <v>118</v>
      </c>
      <c r="Q19" s="164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202"/>
    </row>
    <row r="20" spans="1:29" ht="14.25">
      <c r="A20" s="202"/>
      <c r="B20" s="170" t="s">
        <v>21</v>
      </c>
      <c r="C20" s="164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99"/>
      <c r="P20" s="170" t="s">
        <v>21</v>
      </c>
      <c r="Q20" s="164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202"/>
    </row>
    <row r="21" spans="1:29" ht="14.25">
      <c r="A21" s="202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99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202"/>
    </row>
    <row r="22" spans="1:29" ht="14.25">
      <c r="A22" s="202"/>
      <c r="B22" s="161" t="s">
        <v>119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99"/>
      <c r="P22" s="161" t="s">
        <v>119</v>
      </c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202"/>
    </row>
    <row r="23" spans="1:29" ht="10.5" customHeight="1">
      <c r="A23" s="202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99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202"/>
    </row>
    <row r="24" spans="1:29" ht="15">
      <c r="A24" s="202"/>
      <c r="B24" s="167" t="s">
        <v>120</v>
      </c>
      <c r="C24" s="167"/>
      <c r="D24" s="175">
        <f>SUM(D13:D23)</f>
        <v>97800</v>
      </c>
      <c r="E24" s="175"/>
      <c r="F24" s="175">
        <f>SUM(F13:F23)</f>
        <v>0</v>
      </c>
      <c r="G24" s="175"/>
      <c r="H24" s="175">
        <f>SUM(H13:H23)</f>
        <v>0</v>
      </c>
      <c r="I24" s="175"/>
      <c r="J24" s="175">
        <f>SUM(J13:J23)</f>
        <v>0</v>
      </c>
      <c r="K24" s="175"/>
      <c r="L24" s="175">
        <f>SUM(L13:L23)</f>
        <v>0</v>
      </c>
      <c r="M24" s="175"/>
      <c r="N24" s="175">
        <f>SUM(N13:N23)</f>
        <v>0</v>
      </c>
      <c r="O24" s="199"/>
      <c r="P24" s="167" t="s">
        <v>120</v>
      </c>
      <c r="Q24" s="167"/>
      <c r="R24" s="175">
        <f>SUM(R13:R23)</f>
        <v>0</v>
      </c>
      <c r="S24" s="175"/>
      <c r="T24" s="175">
        <f>SUM(T13:T23)</f>
        <v>0</v>
      </c>
      <c r="U24" s="175"/>
      <c r="V24" s="175">
        <f>SUM(V13:V23)</f>
        <v>0</v>
      </c>
      <c r="W24" s="175"/>
      <c r="X24" s="175">
        <f>SUM(X13:X23)</f>
        <v>0</v>
      </c>
      <c r="Y24" s="175"/>
      <c r="Z24" s="175">
        <f>SUM(Z13:Z23)</f>
        <v>0</v>
      </c>
      <c r="AA24" s="175"/>
      <c r="AB24" s="175">
        <f>SUM(AB13:AB23)</f>
        <v>0</v>
      </c>
      <c r="AC24" s="202"/>
    </row>
    <row r="25" spans="1:29" ht="12.75" customHeight="1" thickBot="1">
      <c r="A25" s="202"/>
      <c r="B25" s="167"/>
      <c r="C25" s="167"/>
      <c r="O25" s="199"/>
      <c r="P25" s="167"/>
      <c r="Q25" s="167"/>
      <c r="AC25" s="202"/>
    </row>
    <row r="26" spans="1:29" ht="18" thickBot="1">
      <c r="A26" s="202"/>
      <c r="B26" s="179" t="s">
        <v>147</v>
      </c>
      <c r="C26" s="181" t="s">
        <v>121</v>
      </c>
      <c r="D26" s="157">
        <v>1</v>
      </c>
      <c r="E26" s="157"/>
      <c r="F26" s="157">
        <v>2</v>
      </c>
      <c r="G26" s="157"/>
      <c r="H26" s="157">
        <v>3</v>
      </c>
      <c r="I26" s="157"/>
      <c r="J26" s="157">
        <v>4</v>
      </c>
      <c r="K26" s="157"/>
      <c r="L26" s="157">
        <v>5</v>
      </c>
      <c r="M26" s="157"/>
      <c r="N26" s="157">
        <v>6</v>
      </c>
      <c r="O26" s="200"/>
      <c r="P26" s="194" t="s">
        <v>147</v>
      </c>
      <c r="Q26" s="193" t="s">
        <v>121</v>
      </c>
      <c r="R26" s="157">
        <v>1</v>
      </c>
      <c r="S26" s="157"/>
      <c r="T26" s="157">
        <v>2</v>
      </c>
      <c r="U26" s="157"/>
      <c r="V26" s="157">
        <v>3</v>
      </c>
      <c r="W26" s="157"/>
      <c r="X26" s="157">
        <v>4</v>
      </c>
      <c r="Y26" s="157"/>
      <c r="Z26" s="157">
        <v>5</v>
      </c>
      <c r="AA26" s="157"/>
      <c r="AB26" s="157">
        <v>6</v>
      </c>
      <c r="AC26" s="202"/>
    </row>
    <row r="27" spans="1:29" ht="15" thickBot="1">
      <c r="A27" s="202"/>
      <c r="B27" s="189" t="s">
        <v>122</v>
      </c>
      <c r="C27" s="182"/>
      <c r="D27" s="180">
        <v>12750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99"/>
      <c r="P27" s="189" t="s">
        <v>122</v>
      </c>
      <c r="Q27" s="182"/>
      <c r="R27" s="180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202"/>
    </row>
    <row r="28" spans="1:29" ht="15" thickBot="1">
      <c r="A28" s="202"/>
      <c r="B28" s="189" t="s">
        <v>123</v>
      </c>
      <c r="C28" s="182"/>
      <c r="D28" s="180">
        <v>9750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99"/>
      <c r="P28" s="189" t="s">
        <v>123</v>
      </c>
      <c r="Q28" s="182"/>
      <c r="R28" s="180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202"/>
    </row>
    <row r="29" spans="1:29" ht="15" thickBot="1">
      <c r="A29" s="202"/>
      <c r="B29" s="189" t="s">
        <v>124</v>
      </c>
      <c r="C29" s="182"/>
      <c r="D29" s="180">
        <v>9000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99"/>
      <c r="P29" s="189" t="s">
        <v>124</v>
      </c>
      <c r="Q29" s="182"/>
      <c r="R29" s="180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202"/>
    </row>
    <row r="30" spans="1:29" ht="15" thickBot="1">
      <c r="A30" s="202"/>
      <c r="B30" s="189" t="s">
        <v>125</v>
      </c>
      <c r="C30" s="182"/>
      <c r="D30" s="180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99"/>
      <c r="P30" s="189" t="s">
        <v>125</v>
      </c>
      <c r="Q30" s="182"/>
      <c r="R30" s="180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202"/>
    </row>
    <row r="31" spans="1:29" ht="15" thickBot="1">
      <c r="A31" s="202"/>
      <c r="B31" s="189" t="s">
        <v>126</v>
      </c>
      <c r="C31" s="182"/>
      <c r="D31" s="180">
        <v>2250</v>
      </c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99"/>
      <c r="P31" s="189" t="s">
        <v>126</v>
      </c>
      <c r="Q31" s="182"/>
      <c r="R31" s="180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202"/>
    </row>
    <row r="32" spans="1:29" ht="15" thickBot="1">
      <c r="A32" s="202"/>
      <c r="B32" s="189" t="s">
        <v>127</v>
      </c>
      <c r="C32" s="182"/>
      <c r="D32" s="180">
        <v>500</v>
      </c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99"/>
      <c r="P32" s="189" t="s">
        <v>127</v>
      </c>
      <c r="Q32" s="182"/>
      <c r="R32" s="180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202"/>
    </row>
    <row r="33" spans="1:29" ht="15" thickBot="1">
      <c r="A33" s="202"/>
      <c r="B33" s="189" t="s">
        <v>128</v>
      </c>
      <c r="C33" s="182"/>
      <c r="D33" s="180"/>
      <c r="E33" s="161"/>
      <c r="F33" s="168"/>
      <c r="G33" s="168"/>
      <c r="H33" s="161"/>
      <c r="I33" s="161"/>
      <c r="J33" s="161"/>
      <c r="K33" s="161"/>
      <c r="L33" s="161"/>
      <c r="M33" s="161"/>
      <c r="N33" s="161"/>
      <c r="O33" s="199"/>
      <c r="P33" s="189" t="s">
        <v>128</v>
      </c>
      <c r="Q33" s="182"/>
      <c r="R33" s="180"/>
      <c r="S33" s="161"/>
      <c r="T33" s="168"/>
      <c r="U33" s="168"/>
      <c r="V33" s="161"/>
      <c r="W33" s="161"/>
      <c r="X33" s="161"/>
      <c r="Y33" s="161"/>
      <c r="Z33" s="161"/>
      <c r="AA33" s="161"/>
      <c r="AB33" s="161"/>
      <c r="AC33" s="202"/>
    </row>
    <row r="34" spans="1:29" ht="15" thickBot="1">
      <c r="A34" s="202"/>
      <c r="B34" s="189" t="s">
        <v>129</v>
      </c>
      <c r="C34" s="182"/>
      <c r="D34" s="180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99"/>
      <c r="P34" s="189" t="s">
        <v>129</v>
      </c>
      <c r="Q34" s="182"/>
      <c r="R34" s="180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202"/>
    </row>
    <row r="35" spans="1:29" ht="15" thickBot="1">
      <c r="A35" s="202"/>
      <c r="B35" s="189" t="s">
        <v>130</v>
      </c>
      <c r="C35" s="182"/>
      <c r="D35" s="180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99"/>
      <c r="P35" s="189" t="s">
        <v>130</v>
      </c>
      <c r="Q35" s="182"/>
      <c r="R35" s="180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202"/>
    </row>
    <row r="36" spans="1:29" ht="15" thickBot="1">
      <c r="A36" s="202"/>
      <c r="B36" s="189" t="s">
        <v>131</v>
      </c>
      <c r="C36" s="182"/>
      <c r="D36" s="180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99"/>
      <c r="P36" s="189" t="s">
        <v>131</v>
      </c>
      <c r="Q36" s="182"/>
      <c r="R36" s="180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202"/>
    </row>
    <row r="37" spans="1:29" ht="15" thickBot="1">
      <c r="A37" s="202"/>
      <c r="B37" s="189" t="s">
        <v>132</v>
      </c>
      <c r="C37" s="182"/>
      <c r="D37" s="180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99"/>
      <c r="P37" s="189" t="s">
        <v>132</v>
      </c>
      <c r="Q37" s="182"/>
      <c r="R37" s="180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202"/>
    </row>
    <row r="38" spans="1:29" ht="15" thickBot="1">
      <c r="A38" s="202"/>
      <c r="B38" s="190" t="s">
        <v>133</v>
      </c>
      <c r="C38" s="182"/>
      <c r="D38" s="180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99"/>
      <c r="P38" s="190" t="s">
        <v>133</v>
      </c>
      <c r="Q38" s="182"/>
      <c r="R38" s="180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202"/>
    </row>
    <row r="39" spans="1:29" ht="15" thickBot="1">
      <c r="A39" s="202"/>
      <c r="B39" s="191" t="s">
        <v>134</v>
      </c>
      <c r="C39" s="183"/>
      <c r="D39" s="180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99"/>
      <c r="P39" s="191" t="s">
        <v>134</v>
      </c>
      <c r="Q39" s="183"/>
      <c r="R39" s="180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202"/>
    </row>
    <row r="40" spans="1:29" ht="15" thickBot="1">
      <c r="A40" s="202"/>
      <c r="B40" s="191" t="s">
        <v>135</v>
      </c>
      <c r="C40" s="183"/>
      <c r="D40" s="180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99"/>
      <c r="P40" s="191" t="s">
        <v>135</v>
      </c>
      <c r="Q40" s="183"/>
      <c r="R40" s="180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202"/>
    </row>
    <row r="41" spans="1:29" ht="15" thickBot="1">
      <c r="A41" s="202"/>
      <c r="B41" s="191" t="s">
        <v>136</v>
      </c>
      <c r="C41" s="183"/>
      <c r="D41" s="180">
        <v>4500</v>
      </c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99"/>
      <c r="P41" s="191" t="s">
        <v>136</v>
      </c>
      <c r="Q41" s="183"/>
      <c r="R41" s="180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202"/>
    </row>
    <row r="42" spans="1:29" ht="15" thickBot="1">
      <c r="A42" s="202"/>
      <c r="B42" s="191" t="s">
        <v>137</v>
      </c>
      <c r="C42" s="183"/>
      <c r="D42" s="180">
        <v>1350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99"/>
      <c r="P42" s="191" t="s">
        <v>137</v>
      </c>
      <c r="Q42" s="183"/>
      <c r="R42" s="180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202"/>
    </row>
    <row r="43" spans="1:29" ht="15" thickBot="1">
      <c r="A43" s="202"/>
      <c r="B43" s="189" t="s">
        <v>138</v>
      </c>
      <c r="C43" s="184"/>
      <c r="D43" s="180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99"/>
      <c r="P43" s="189" t="s">
        <v>138</v>
      </c>
      <c r="Q43" s="184"/>
      <c r="R43" s="180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202"/>
    </row>
    <row r="44" spans="1:29" ht="15" thickBot="1">
      <c r="A44" s="202"/>
      <c r="B44" s="189" t="s">
        <v>139</v>
      </c>
      <c r="C44" s="184"/>
      <c r="D44" s="180">
        <v>22500</v>
      </c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99"/>
      <c r="P44" s="189" t="s">
        <v>139</v>
      </c>
      <c r="Q44" s="184"/>
      <c r="R44" s="180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202"/>
    </row>
    <row r="45" spans="1:29" ht="15" thickBot="1">
      <c r="A45" s="202"/>
      <c r="B45" s="189" t="s">
        <v>140</v>
      </c>
      <c r="C45" s="184"/>
      <c r="D45" s="180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99"/>
      <c r="P45" s="189" t="s">
        <v>140</v>
      </c>
      <c r="Q45" s="184"/>
      <c r="R45" s="180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202"/>
    </row>
    <row r="46" spans="1:29" ht="15" thickBot="1">
      <c r="A46" s="202"/>
      <c r="B46" s="189" t="s">
        <v>141</v>
      </c>
      <c r="C46" s="184"/>
      <c r="D46" s="180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99"/>
      <c r="P46" s="189" t="s">
        <v>141</v>
      </c>
      <c r="Q46" s="184"/>
      <c r="R46" s="180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202"/>
    </row>
    <row r="47" spans="1:29" ht="15" thickBot="1">
      <c r="A47" s="202"/>
      <c r="B47" s="189" t="s">
        <v>142</v>
      </c>
      <c r="C47" s="184"/>
      <c r="D47" s="180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99"/>
      <c r="P47" s="189" t="s">
        <v>142</v>
      </c>
      <c r="Q47" s="184"/>
      <c r="R47" s="180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202"/>
    </row>
    <row r="48" spans="1:29" ht="15" thickBot="1">
      <c r="A48" s="202"/>
      <c r="B48" s="192"/>
      <c r="C48" s="182"/>
      <c r="D48" s="180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99"/>
      <c r="P48" s="192"/>
      <c r="Q48" s="182"/>
      <c r="R48" s="180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202"/>
    </row>
    <row r="49" spans="1:29" ht="15">
      <c r="A49" s="202"/>
      <c r="B49" s="167" t="s">
        <v>143</v>
      </c>
      <c r="C49" s="167"/>
      <c r="D49" s="174">
        <f>SUM(D27:D48)</f>
        <v>62600</v>
      </c>
      <c r="E49" s="174"/>
      <c r="F49" s="174">
        <f>SUM(F27:F48)</f>
        <v>0</v>
      </c>
      <c r="G49" s="174"/>
      <c r="H49" s="174">
        <f>SUM(H27:H48)</f>
        <v>0</v>
      </c>
      <c r="I49" s="174"/>
      <c r="J49" s="174">
        <f>SUM(J27:J48)</f>
        <v>0</v>
      </c>
      <c r="K49" s="174"/>
      <c r="L49" s="174">
        <f>SUM(L27:L48)</f>
        <v>0</v>
      </c>
      <c r="M49" s="174"/>
      <c r="N49" s="174">
        <f>SUM(N27:N48)</f>
        <v>0</v>
      </c>
      <c r="O49" s="199"/>
      <c r="P49" s="167" t="s">
        <v>143</v>
      </c>
      <c r="Q49" s="167"/>
      <c r="R49" s="174">
        <f>SUM(R27:R48)</f>
        <v>0</v>
      </c>
      <c r="S49" s="174"/>
      <c r="T49" s="174">
        <f>SUM(T27:T48)</f>
        <v>0</v>
      </c>
      <c r="U49" s="174"/>
      <c r="V49" s="174">
        <f>SUM(V27:V48)</f>
        <v>0</v>
      </c>
      <c r="W49" s="174"/>
      <c r="X49" s="174">
        <f>SUM(X27:X48)</f>
        <v>0</v>
      </c>
      <c r="Y49" s="174"/>
      <c r="Z49" s="174">
        <f>SUM(Z27:Z48)</f>
        <v>0</v>
      </c>
      <c r="AA49" s="174"/>
      <c r="AB49" s="174">
        <f>SUM(AB27:AB48)</f>
        <v>0</v>
      </c>
      <c r="AC49" s="202"/>
    </row>
    <row r="50" spans="1:29" ht="10.5" customHeight="1">
      <c r="A50" s="202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99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202"/>
    </row>
    <row r="51" spans="1:29" ht="15">
      <c r="A51" s="202"/>
      <c r="B51" s="167" t="s">
        <v>144</v>
      </c>
      <c r="C51" s="167"/>
      <c r="D51" s="174">
        <f>D24-D49</f>
        <v>35200</v>
      </c>
      <c r="E51" s="174"/>
      <c r="F51" s="174">
        <f>F24-F49</f>
        <v>0</v>
      </c>
      <c r="G51" s="174"/>
      <c r="H51" s="174">
        <f>H24-H49</f>
        <v>0</v>
      </c>
      <c r="I51" s="174"/>
      <c r="J51" s="174">
        <f>J24-J49</f>
        <v>0</v>
      </c>
      <c r="K51" s="174"/>
      <c r="L51" s="174">
        <f>L24-L49</f>
        <v>0</v>
      </c>
      <c r="M51" s="174"/>
      <c r="N51" s="174">
        <f>N24-N49</f>
        <v>0</v>
      </c>
      <c r="O51" s="199"/>
      <c r="P51" s="167" t="s">
        <v>144</v>
      </c>
      <c r="Q51" s="167"/>
      <c r="R51" s="174">
        <f>R24-R49</f>
        <v>0</v>
      </c>
      <c r="S51" s="174"/>
      <c r="T51" s="174">
        <f>T24-T49</f>
        <v>0</v>
      </c>
      <c r="U51" s="174"/>
      <c r="V51" s="174">
        <f>V24-V49</f>
        <v>0</v>
      </c>
      <c r="W51" s="174"/>
      <c r="X51" s="174">
        <f>X24-X49</f>
        <v>0</v>
      </c>
      <c r="Y51" s="174"/>
      <c r="Z51" s="174">
        <f>Z24-Z49</f>
        <v>0</v>
      </c>
      <c r="AA51" s="174"/>
      <c r="AB51" s="174">
        <f>AB24-AB49</f>
        <v>0</v>
      </c>
      <c r="AC51" s="202"/>
    </row>
    <row r="52" spans="1:29" ht="14.25">
      <c r="A52" s="202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1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</row>
    <row r="53" ht="14.25">
      <c r="O53" s="172"/>
    </row>
    <row r="54" ht="14.25">
      <c r="O54" s="172"/>
    </row>
    <row r="55" ht="14.25">
      <c r="O55" s="172"/>
    </row>
    <row r="56" ht="14.25">
      <c r="O56" s="172"/>
    </row>
    <row r="57" ht="14.25">
      <c r="O57" s="172"/>
    </row>
    <row r="58" ht="14.25">
      <c r="O58" s="172"/>
    </row>
    <row r="59" ht="14.25">
      <c r="O59" s="172"/>
    </row>
    <row r="60" ht="14.25">
      <c r="O60" s="172"/>
    </row>
    <row r="61" ht="14.25">
      <c r="O61" s="172"/>
    </row>
    <row r="62" ht="14.25">
      <c r="O62" s="172"/>
    </row>
    <row r="63" ht="14.25">
      <c r="O63" s="172"/>
    </row>
    <row r="64" ht="14.25">
      <c r="O64" s="172"/>
    </row>
    <row r="65" ht="14.25">
      <c r="O65" s="172"/>
    </row>
    <row r="66" ht="14.25">
      <c r="O66" s="172"/>
    </row>
    <row r="67" ht="14.25">
      <c r="O67" s="172"/>
    </row>
    <row r="68" ht="14.25">
      <c r="O68" s="172"/>
    </row>
    <row r="69" ht="14.25">
      <c r="O69" s="172"/>
    </row>
  </sheetData>
  <sheetProtection/>
  <printOptions/>
  <pageMargins left="0" right="0" top="0" bottom="0" header="0.3" footer="0.3"/>
  <pageSetup fitToHeight="0" fitToWidth="1" horizontalDpi="600" verticalDpi="600" orientation="portrait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P66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7.7109375" style="0" customWidth="1"/>
    <col min="2" max="3" width="7.140625" style="0" customWidth="1"/>
    <col min="4" max="4" width="6.57421875" style="0" customWidth="1"/>
    <col min="5" max="5" width="11.8515625" style="0" customWidth="1"/>
    <col min="6" max="6" width="5.140625" style="0" customWidth="1"/>
    <col min="8" max="8" width="7.00390625" style="0" customWidth="1"/>
    <col min="9" max="9" width="6.28125" style="0" customWidth="1"/>
    <col min="11" max="11" width="4.57421875" style="0" customWidth="1"/>
    <col min="12" max="12" width="7.28125" style="0" customWidth="1"/>
  </cols>
  <sheetData>
    <row r="1" ht="12.75">
      <c r="B1" t="s">
        <v>97</v>
      </c>
    </row>
    <row r="2" spans="1:15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6"/>
      <c r="B3" s="7" t="s">
        <v>31</v>
      </c>
      <c r="C3" s="8"/>
      <c r="D3" s="8"/>
      <c r="F3" s="8"/>
      <c r="G3" s="8"/>
      <c r="H3" s="8"/>
      <c r="I3" s="8"/>
      <c r="J3" s="8"/>
      <c r="L3" s="7" t="e">
        <f>#REF!</f>
        <v>#REF!</v>
      </c>
      <c r="M3" s="8"/>
      <c r="N3" s="8"/>
      <c r="O3" s="9"/>
    </row>
    <row r="4" spans="1:15" ht="12.75">
      <c r="A4" s="6"/>
      <c r="B4" s="8"/>
      <c r="C4" s="8"/>
      <c r="D4" s="8"/>
      <c r="E4" s="7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6"/>
      <c r="B5" s="8"/>
      <c r="C5" s="10" t="s">
        <v>32</v>
      </c>
      <c r="E5" s="7"/>
      <c r="F5" s="8"/>
      <c r="G5" s="8"/>
      <c r="H5" s="8"/>
      <c r="I5" s="8"/>
      <c r="J5" s="8"/>
      <c r="K5" s="8"/>
      <c r="L5" s="11" t="s">
        <v>33</v>
      </c>
      <c r="M5" s="12">
        <f>'Dairy &amp; Hf Inventory'!O4</f>
        <v>0</v>
      </c>
      <c r="N5" s="13"/>
      <c r="O5" s="9"/>
    </row>
    <row r="6" spans="1:15" ht="12.75">
      <c r="A6" s="6"/>
      <c r="B6" s="8"/>
      <c r="C6" s="14" t="s">
        <v>1</v>
      </c>
      <c r="D6" s="14" t="s">
        <v>1</v>
      </c>
      <c r="E6" s="7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5">
      <c r="A7" s="15" t="s">
        <v>34</v>
      </c>
      <c r="B7" s="16"/>
      <c r="C7" s="14" t="s">
        <v>25</v>
      </c>
      <c r="D7" s="14" t="s">
        <v>25</v>
      </c>
      <c r="E7" s="17"/>
      <c r="F7" s="16"/>
      <c r="G7" s="16"/>
      <c r="H7" s="16"/>
      <c r="I7" s="16"/>
      <c r="J7" s="16"/>
      <c r="K7" s="16"/>
      <c r="L7" s="16"/>
      <c r="M7" s="16"/>
      <c r="N7" s="16"/>
      <c r="O7" s="9"/>
    </row>
    <row r="8" spans="1:15" ht="12.75">
      <c r="A8" s="18" t="s">
        <v>0</v>
      </c>
      <c r="B8" s="19" t="s">
        <v>3</v>
      </c>
      <c r="C8" s="20" t="s">
        <v>35</v>
      </c>
      <c r="D8" s="14" t="s">
        <v>36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9"/>
    </row>
    <row r="9" spans="1:15" ht="12.75">
      <c r="A9" s="21" t="s">
        <v>37</v>
      </c>
      <c r="B9" s="22"/>
      <c r="C9" s="22"/>
      <c r="D9" s="23"/>
      <c r="E9" s="24" t="s">
        <v>38</v>
      </c>
      <c r="F9" s="25">
        <v>0.35</v>
      </c>
      <c r="G9" s="10" t="s">
        <v>39</v>
      </c>
      <c r="H9" s="26"/>
      <c r="I9" s="25">
        <v>0.85</v>
      </c>
      <c r="J9" s="24" t="s">
        <v>40</v>
      </c>
      <c r="K9" s="27"/>
      <c r="L9" s="28">
        <f>D9*(F9/I9)</f>
        <v>0</v>
      </c>
      <c r="M9" s="24" t="s">
        <v>41</v>
      </c>
      <c r="N9" s="8"/>
      <c r="O9" s="9"/>
    </row>
    <row r="10" spans="1:15" ht="12.75">
      <c r="A10" s="21"/>
      <c r="B10" s="29"/>
      <c r="C10" s="29"/>
      <c r="D10" s="29"/>
      <c r="E10" s="8"/>
      <c r="F10" s="30"/>
      <c r="G10" s="26" t="s">
        <v>42</v>
      </c>
      <c r="H10" s="26"/>
      <c r="I10" s="31"/>
      <c r="J10" s="27" t="s">
        <v>43</v>
      </c>
      <c r="K10" s="27"/>
      <c r="L10" s="8"/>
      <c r="M10" s="27"/>
      <c r="N10" s="8"/>
      <c r="O10" s="9"/>
    </row>
    <row r="11" spans="1:15" ht="12.75">
      <c r="A11" s="21" t="s">
        <v>27</v>
      </c>
      <c r="B11" s="23"/>
      <c r="C11" s="22"/>
      <c r="D11" s="22"/>
      <c r="E11" s="24" t="s">
        <v>38</v>
      </c>
      <c r="F11" s="25">
        <v>0.35</v>
      </c>
      <c r="G11" s="10" t="s">
        <v>39</v>
      </c>
      <c r="H11" s="26"/>
      <c r="I11" s="25">
        <v>0.85</v>
      </c>
      <c r="J11" s="24" t="s">
        <v>40</v>
      </c>
      <c r="K11" s="27"/>
      <c r="L11" s="28">
        <f>D11*(F11/I11)</f>
        <v>0</v>
      </c>
      <c r="M11" s="24" t="s">
        <v>41</v>
      </c>
      <c r="N11" s="8"/>
      <c r="O11" s="9"/>
    </row>
    <row r="12" spans="1:15" ht="12.75">
      <c r="A12" s="21"/>
      <c r="B12" s="32"/>
      <c r="C12" s="32"/>
      <c r="D12" s="33"/>
      <c r="E12" s="8"/>
      <c r="F12" s="30"/>
      <c r="G12" s="26" t="s">
        <v>42</v>
      </c>
      <c r="H12" s="26"/>
      <c r="I12" s="31"/>
      <c r="J12" s="27" t="s">
        <v>43</v>
      </c>
      <c r="K12" s="27"/>
      <c r="L12" s="8"/>
      <c r="M12" s="27"/>
      <c r="N12" s="8"/>
      <c r="O12" s="9"/>
    </row>
    <row r="13" spans="1:15" ht="12.75">
      <c r="A13" s="21" t="s">
        <v>28</v>
      </c>
      <c r="B13" s="34"/>
      <c r="C13" s="34"/>
      <c r="D13" s="35"/>
      <c r="E13" s="24" t="s">
        <v>38</v>
      </c>
      <c r="F13" s="25">
        <v>0.35</v>
      </c>
      <c r="G13" s="10" t="s">
        <v>39</v>
      </c>
      <c r="H13" s="26"/>
      <c r="I13" s="25">
        <v>0.85</v>
      </c>
      <c r="J13" s="24" t="s">
        <v>40</v>
      </c>
      <c r="K13" s="27"/>
      <c r="L13" s="28">
        <f>D13*(F13/I13)</f>
        <v>0</v>
      </c>
      <c r="M13" s="24" t="s">
        <v>41</v>
      </c>
      <c r="N13" s="8"/>
      <c r="O13" s="9"/>
    </row>
    <row r="14" spans="1:15" ht="12.75">
      <c r="A14" s="21"/>
      <c r="B14" s="29"/>
      <c r="C14" s="29"/>
      <c r="D14" s="29"/>
      <c r="E14" s="8"/>
      <c r="F14" s="30"/>
      <c r="G14" s="26" t="s">
        <v>42</v>
      </c>
      <c r="H14" s="26"/>
      <c r="I14" s="31"/>
      <c r="J14" s="27" t="s">
        <v>43</v>
      </c>
      <c r="K14" s="27"/>
      <c r="L14" s="8"/>
      <c r="M14" s="27"/>
      <c r="N14" s="8"/>
      <c r="O14" s="9"/>
    </row>
    <row r="15" spans="1:15" ht="12.75">
      <c r="A15" s="21" t="s">
        <v>29</v>
      </c>
      <c r="B15" s="23"/>
      <c r="C15" s="22"/>
      <c r="D15" s="22"/>
      <c r="E15" s="24" t="s">
        <v>38</v>
      </c>
      <c r="F15" s="25">
        <v>0.35</v>
      </c>
      <c r="G15" s="10" t="s">
        <v>39</v>
      </c>
      <c r="H15" s="26"/>
      <c r="I15" s="25">
        <v>0.85</v>
      </c>
      <c r="J15" s="24" t="s">
        <v>40</v>
      </c>
      <c r="K15" s="27"/>
      <c r="L15" s="28">
        <f>D15*(F15/I15)</f>
        <v>0</v>
      </c>
      <c r="M15" s="24" t="s">
        <v>41</v>
      </c>
      <c r="N15" s="8"/>
      <c r="O15" s="9"/>
    </row>
    <row r="16" spans="1:15" ht="12.75">
      <c r="A16" s="21"/>
      <c r="B16" s="29"/>
      <c r="C16" s="33"/>
      <c r="D16" s="33"/>
      <c r="E16" s="8"/>
      <c r="F16" s="30"/>
      <c r="G16" s="26" t="s">
        <v>42</v>
      </c>
      <c r="H16" s="26"/>
      <c r="I16" s="31"/>
      <c r="J16" s="27" t="s">
        <v>43</v>
      </c>
      <c r="K16" s="27"/>
      <c r="L16" s="8"/>
      <c r="M16" s="27"/>
      <c r="N16" s="8"/>
      <c r="O16" s="9"/>
    </row>
    <row r="17" spans="1:15" ht="12.75">
      <c r="A17" s="36" t="s">
        <v>21</v>
      </c>
      <c r="B17" s="23"/>
      <c r="C17" s="23"/>
      <c r="D17" s="23"/>
      <c r="E17" s="24" t="s">
        <v>38</v>
      </c>
      <c r="F17" s="25">
        <v>0.35</v>
      </c>
      <c r="G17" s="10" t="s">
        <v>39</v>
      </c>
      <c r="H17" s="26"/>
      <c r="I17" s="25">
        <v>0.85</v>
      </c>
      <c r="J17" s="24" t="s">
        <v>40</v>
      </c>
      <c r="K17" s="27"/>
      <c r="L17" s="28">
        <f>D17*(F17/I17)</f>
        <v>0</v>
      </c>
      <c r="M17" s="24" t="s">
        <v>41</v>
      </c>
      <c r="N17" s="8"/>
      <c r="O17" s="9"/>
    </row>
    <row r="18" spans="1:15" ht="12.75">
      <c r="A18" s="37"/>
      <c r="B18" s="29"/>
      <c r="C18" s="33"/>
      <c r="D18" s="33"/>
      <c r="E18" s="8"/>
      <c r="F18" s="30"/>
      <c r="G18" s="26" t="s">
        <v>42</v>
      </c>
      <c r="H18" s="26"/>
      <c r="I18" s="31"/>
      <c r="J18" s="27" t="s">
        <v>43</v>
      </c>
      <c r="K18" s="27"/>
      <c r="L18" s="8"/>
      <c r="M18" s="27"/>
      <c r="N18" s="8"/>
      <c r="O18" s="9"/>
    </row>
    <row r="19" spans="1:15" ht="12.75">
      <c r="A19" s="36" t="s">
        <v>21</v>
      </c>
      <c r="B19" s="23"/>
      <c r="C19" s="23"/>
      <c r="D19" s="23"/>
      <c r="E19" s="24" t="s">
        <v>38</v>
      </c>
      <c r="F19" s="25">
        <v>0.35</v>
      </c>
      <c r="G19" s="10" t="s">
        <v>39</v>
      </c>
      <c r="H19" s="26"/>
      <c r="I19" s="25">
        <v>0.85</v>
      </c>
      <c r="J19" s="24" t="s">
        <v>40</v>
      </c>
      <c r="K19" s="27"/>
      <c r="L19" s="28">
        <f>D19*(F19/I19)</f>
        <v>0</v>
      </c>
      <c r="M19" s="24" t="s">
        <v>41</v>
      </c>
      <c r="N19" s="8"/>
      <c r="O19" s="9"/>
    </row>
    <row r="20" spans="1:15" ht="12.75">
      <c r="A20" s="6"/>
      <c r="B20" s="8"/>
      <c r="C20" s="8"/>
      <c r="D20" s="8"/>
      <c r="E20" s="8"/>
      <c r="F20" s="8"/>
      <c r="G20" s="38" t="s">
        <v>42</v>
      </c>
      <c r="H20" s="38"/>
      <c r="I20" s="38"/>
      <c r="J20" s="27" t="s">
        <v>43</v>
      </c>
      <c r="K20" s="27"/>
      <c r="L20" s="8"/>
      <c r="M20" s="27"/>
      <c r="N20" s="8"/>
      <c r="O20" s="9"/>
    </row>
    <row r="21" spans="1:15" ht="12.75">
      <c r="A21" s="6"/>
      <c r="B21" s="8"/>
      <c r="C21" s="5"/>
      <c r="D21" s="8"/>
      <c r="E21" s="8"/>
      <c r="F21" s="8"/>
      <c r="G21" s="38"/>
      <c r="H21" s="38"/>
      <c r="I21" s="38"/>
      <c r="J21" s="38"/>
      <c r="K21" s="8"/>
      <c r="L21" s="39">
        <f>SUM(L9:L19)</f>
        <v>0</v>
      </c>
      <c r="M21" s="24" t="s">
        <v>44</v>
      </c>
      <c r="N21" s="8"/>
      <c r="O21" s="9"/>
    </row>
    <row r="22" spans="1:15" ht="12.75">
      <c r="A22" s="40" t="s">
        <v>45</v>
      </c>
      <c r="B22" s="41">
        <f>SUM(B9:B19)</f>
        <v>0</v>
      </c>
      <c r="C22" s="42">
        <f>SUM(C9:C21)</f>
        <v>0</v>
      </c>
      <c r="D22" s="41" t="s">
        <v>46</v>
      </c>
      <c r="E22" s="43"/>
      <c r="F22" s="8"/>
      <c r="G22" s="38"/>
      <c r="H22" s="38"/>
      <c r="I22" s="38"/>
      <c r="J22" s="38"/>
      <c r="K22" s="8"/>
      <c r="L22" s="44">
        <f>C22</f>
        <v>0</v>
      </c>
      <c r="M22" s="45" t="s">
        <v>47</v>
      </c>
      <c r="N22" s="8"/>
      <c r="O22" s="9"/>
    </row>
    <row r="23" spans="1:15" ht="12.75">
      <c r="A23" s="46" t="s">
        <v>48</v>
      </c>
      <c r="B23" s="41" t="e">
        <f>AVERAGE(B9:B19)</f>
        <v>#DIV/0!</v>
      </c>
      <c r="C23" s="8"/>
      <c r="D23" s="8"/>
      <c r="E23" s="8"/>
      <c r="F23" s="8"/>
      <c r="G23" s="38"/>
      <c r="H23" s="38"/>
      <c r="I23" s="38"/>
      <c r="J23" s="38"/>
      <c r="K23" s="8"/>
      <c r="L23" s="47">
        <f>SUM(L21:L22)</f>
        <v>0</v>
      </c>
      <c r="M23" s="48" t="s">
        <v>49</v>
      </c>
      <c r="N23" s="8"/>
      <c r="O23" s="9"/>
    </row>
    <row r="24" spans="1:15" ht="12.75">
      <c r="A24" s="6"/>
      <c r="B24" s="8"/>
      <c r="C24" s="8"/>
      <c r="D24" s="8"/>
      <c r="E24" s="8"/>
      <c r="F24" s="8"/>
      <c r="G24" s="38"/>
      <c r="H24" s="38"/>
      <c r="I24" s="38"/>
      <c r="J24" s="38"/>
      <c r="K24" s="8"/>
      <c r="L24" s="49" t="e">
        <f>L23/B23</f>
        <v>#DIV/0!</v>
      </c>
      <c r="M24" s="24" t="s">
        <v>50</v>
      </c>
      <c r="N24" s="8"/>
      <c r="O24" s="9"/>
    </row>
    <row r="25" spans="1:15" ht="12.75">
      <c r="A25" s="6"/>
      <c r="B25" s="8"/>
      <c r="C25" s="8"/>
      <c r="D25" s="8"/>
      <c r="E25" s="8"/>
      <c r="F25" s="8"/>
      <c r="G25" s="38"/>
      <c r="H25" s="38"/>
      <c r="I25" s="38"/>
      <c r="J25" s="38"/>
      <c r="K25" s="8"/>
      <c r="L25" s="50"/>
      <c r="M25" s="24"/>
      <c r="N25" s="8"/>
      <c r="O25" s="9"/>
    </row>
    <row r="26" spans="1:15" ht="15">
      <c r="A26" s="51" t="s">
        <v>11</v>
      </c>
      <c r="B26" s="52"/>
      <c r="C26" s="53" t="s">
        <v>25</v>
      </c>
      <c r="D26" s="54" t="s">
        <v>25</v>
      </c>
      <c r="E26" s="55"/>
      <c r="F26" s="55"/>
      <c r="G26" s="56"/>
      <c r="H26" s="56"/>
      <c r="I26" s="56"/>
      <c r="J26" s="56"/>
      <c r="K26" s="55"/>
      <c r="L26" s="57"/>
      <c r="M26" s="58"/>
      <c r="N26" s="55"/>
      <c r="O26" s="59"/>
    </row>
    <row r="27" spans="1:15" ht="12.75">
      <c r="A27" s="21" t="s">
        <v>0</v>
      </c>
      <c r="B27" s="7" t="s">
        <v>3</v>
      </c>
      <c r="C27" s="7" t="s">
        <v>35</v>
      </c>
      <c r="D27" s="60" t="s">
        <v>36</v>
      </c>
      <c r="E27" s="8"/>
      <c r="F27" s="8"/>
      <c r="G27" s="38"/>
      <c r="H27" s="38"/>
      <c r="I27" s="38"/>
      <c r="J27" s="38"/>
      <c r="K27" s="8"/>
      <c r="L27" s="61"/>
      <c r="M27" s="10"/>
      <c r="N27" s="8"/>
      <c r="O27" s="9"/>
    </row>
    <row r="28" spans="1:15" ht="12.75">
      <c r="A28" s="62">
        <v>1</v>
      </c>
      <c r="B28" s="63"/>
      <c r="C28" s="63"/>
      <c r="D28" s="63"/>
      <c r="E28" s="8"/>
      <c r="F28" s="8"/>
      <c r="G28" s="38"/>
      <c r="H28" s="38"/>
      <c r="I28" s="38"/>
      <c r="J28" s="38"/>
      <c r="K28" s="8"/>
      <c r="L28" s="61"/>
      <c r="M28" s="10"/>
      <c r="N28" s="8"/>
      <c r="O28" s="9"/>
    </row>
    <row r="29" spans="1:15" ht="12.75">
      <c r="A29" s="62">
        <v>2</v>
      </c>
      <c r="B29" s="63"/>
      <c r="C29" s="63"/>
      <c r="D29" s="63"/>
      <c r="E29" s="8"/>
      <c r="F29" s="8"/>
      <c r="G29" s="38"/>
      <c r="H29" s="38"/>
      <c r="I29" s="38"/>
      <c r="J29" s="38"/>
      <c r="K29" s="8"/>
      <c r="L29" s="61"/>
      <c r="M29" s="10"/>
      <c r="N29" s="8"/>
      <c r="O29" s="9"/>
    </row>
    <row r="30" spans="1:15" ht="12.75">
      <c r="A30" s="62">
        <v>3</v>
      </c>
      <c r="B30" s="63"/>
      <c r="C30" s="63"/>
      <c r="D30" s="63"/>
      <c r="E30" s="8"/>
      <c r="F30" s="8"/>
      <c r="G30" s="38"/>
      <c r="H30" s="38"/>
      <c r="I30" s="38"/>
      <c r="J30" s="38"/>
      <c r="K30" s="8"/>
      <c r="L30" s="61"/>
      <c r="M30" s="10"/>
      <c r="N30" s="8"/>
      <c r="O30" s="9"/>
    </row>
    <row r="31" spans="1:15" ht="12.75">
      <c r="A31" s="64" t="s">
        <v>51</v>
      </c>
      <c r="B31" s="65" t="e">
        <f>AVERAGE(B28:B30)</f>
        <v>#DIV/0!</v>
      </c>
      <c r="C31" s="65">
        <f>SUM(C28:C30)</f>
        <v>0</v>
      </c>
      <c r="D31" s="65">
        <f>SUM(D28:D30)</f>
        <v>0</v>
      </c>
      <c r="E31" s="24" t="s">
        <v>38</v>
      </c>
      <c r="F31" s="25">
        <v>0.35</v>
      </c>
      <c r="G31" s="10" t="s">
        <v>39</v>
      </c>
      <c r="H31" s="26"/>
      <c r="I31" s="25">
        <v>0.85</v>
      </c>
      <c r="J31" s="24" t="s">
        <v>40</v>
      </c>
      <c r="K31" s="27"/>
      <c r="L31" s="28">
        <f>D31*(F31/I31)</f>
        <v>0</v>
      </c>
      <c r="M31" s="24" t="s">
        <v>41</v>
      </c>
      <c r="N31" s="8"/>
      <c r="O31" s="9"/>
    </row>
    <row r="32" spans="1:15" ht="12.75">
      <c r="A32" s="21"/>
      <c r="B32" s="66"/>
      <c r="C32" s="66"/>
      <c r="D32" s="66"/>
      <c r="E32" s="8"/>
      <c r="F32" s="8"/>
      <c r="G32" s="26" t="s">
        <v>42</v>
      </c>
      <c r="H32" s="26"/>
      <c r="I32" s="38"/>
      <c r="J32" s="27" t="s">
        <v>43</v>
      </c>
      <c r="K32" s="67"/>
      <c r="L32" s="43">
        <f>C31</f>
        <v>0</v>
      </c>
      <c r="M32" s="48" t="s">
        <v>52</v>
      </c>
      <c r="N32" s="8"/>
      <c r="O32" s="9"/>
    </row>
    <row r="33" spans="1:15" ht="12.75">
      <c r="A33" s="21"/>
      <c r="B33" s="8"/>
      <c r="C33" s="8"/>
      <c r="D33" s="8"/>
      <c r="E33" s="8"/>
      <c r="F33" s="8"/>
      <c r="G33" s="26"/>
      <c r="H33" s="26"/>
      <c r="I33" s="38"/>
      <c r="J33" s="27"/>
      <c r="K33" s="27"/>
      <c r="L33" s="47">
        <f>SUM(L31:L32)</f>
        <v>0</v>
      </c>
      <c r="M33" s="48" t="s">
        <v>49</v>
      </c>
      <c r="N33" s="8"/>
      <c r="O33" s="9"/>
    </row>
    <row r="34" spans="1:15" ht="12.75">
      <c r="A34" s="21"/>
      <c r="B34" s="8"/>
      <c r="C34" s="8"/>
      <c r="D34" s="8"/>
      <c r="E34" s="8"/>
      <c r="F34" s="8"/>
      <c r="G34" s="26"/>
      <c r="H34" s="26"/>
      <c r="I34" s="38"/>
      <c r="J34" s="27"/>
      <c r="K34" s="27"/>
      <c r="L34" s="68" t="e">
        <f>L33/B31</f>
        <v>#DIV/0!</v>
      </c>
      <c r="M34" s="24" t="s">
        <v>50</v>
      </c>
      <c r="N34" s="8"/>
      <c r="O34" s="9"/>
    </row>
    <row r="35" spans="1:15" ht="12.75">
      <c r="A35" s="21"/>
      <c r="B35" s="8"/>
      <c r="C35" s="8"/>
      <c r="D35" s="8"/>
      <c r="E35" s="8"/>
      <c r="F35" s="8"/>
      <c r="G35" s="26"/>
      <c r="H35" s="26"/>
      <c r="I35" s="38"/>
      <c r="J35" s="27"/>
      <c r="K35" s="27"/>
      <c r="L35" s="69"/>
      <c r="M35" s="24"/>
      <c r="N35" s="8"/>
      <c r="O35" s="9"/>
    </row>
    <row r="36" spans="1:15" ht="12.75">
      <c r="A36" s="70"/>
      <c r="B36" s="55"/>
      <c r="C36" s="55"/>
      <c r="D36" s="55"/>
      <c r="E36" s="55"/>
      <c r="F36" s="55"/>
      <c r="G36" s="56"/>
      <c r="H36" s="56"/>
      <c r="I36" s="56"/>
      <c r="J36" s="56"/>
      <c r="K36" s="55"/>
      <c r="L36" s="57"/>
      <c r="M36" s="54"/>
      <c r="N36" s="55"/>
      <c r="O36" s="59"/>
    </row>
    <row r="37" spans="1:15" ht="15">
      <c r="A37" s="15" t="s">
        <v>53</v>
      </c>
      <c r="B37" s="16"/>
      <c r="C37" s="16"/>
      <c r="D37" s="16"/>
      <c r="E37" s="16"/>
      <c r="F37" s="16"/>
      <c r="G37" s="71"/>
      <c r="H37" s="71"/>
      <c r="I37" s="71"/>
      <c r="J37" s="71"/>
      <c r="K37" s="16"/>
      <c r="L37" s="72"/>
      <c r="M37" s="73"/>
      <c r="N37" s="16"/>
      <c r="O37" s="9"/>
    </row>
    <row r="38" spans="1:15" ht="12.75">
      <c r="A38" s="6"/>
      <c r="B38" s="8"/>
      <c r="C38" s="8"/>
      <c r="D38" s="8"/>
      <c r="E38" s="8"/>
      <c r="F38" s="8"/>
      <c r="G38" s="38"/>
      <c r="H38" s="38"/>
      <c r="I38" s="38"/>
      <c r="J38" s="38"/>
      <c r="K38" s="9"/>
      <c r="L38" s="63">
        <v>180</v>
      </c>
      <c r="M38" s="10" t="s">
        <v>54</v>
      </c>
      <c r="N38" s="8"/>
      <c r="O38" s="9"/>
    </row>
    <row r="39" spans="1:15" ht="12.75">
      <c r="A39" s="6"/>
      <c r="B39" s="8"/>
      <c r="C39" s="8"/>
      <c r="D39" s="8"/>
      <c r="E39" s="8"/>
      <c r="F39" s="8"/>
      <c r="G39" s="38"/>
      <c r="H39" s="38"/>
      <c r="I39" s="38"/>
      <c r="J39" s="38"/>
      <c r="K39" s="8"/>
      <c r="L39" s="74"/>
      <c r="M39" s="10"/>
      <c r="N39" s="8"/>
      <c r="O39" s="9"/>
    </row>
    <row r="40" spans="1:15" ht="12.75">
      <c r="A40" s="6"/>
      <c r="B40" s="7" t="s">
        <v>55</v>
      </c>
      <c r="C40" s="8"/>
      <c r="E40" s="7"/>
      <c r="F40" s="7"/>
      <c r="G40" s="24"/>
      <c r="H40" s="38"/>
      <c r="I40" s="38"/>
      <c r="J40" s="38"/>
      <c r="K40" s="8"/>
      <c r="L40" s="75">
        <v>0.8</v>
      </c>
      <c r="M40" s="10" t="s">
        <v>56</v>
      </c>
      <c r="N40" s="8"/>
      <c r="O40" s="9"/>
    </row>
    <row r="41" spans="1:15" ht="12.75">
      <c r="A41" s="6"/>
      <c r="B41" s="8"/>
      <c r="C41" s="8"/>
      <c r="D41" s="7"/>
      <c r="E41" s="7"/>
      <c r="F41" s="7"/>
      <c r="G41" s="24"/>
      <c r="H41" s="38"/>
      <c r="I41" s="38"/>
      <c r="J41" s="38"/>
      <c r="K41" s="8"/>
      <c r="L41" s="76"/>
      <c r="M41" s="10"/>
      <c r="N41" s="8"/>
      <c r="O41" s="9"/>
    </row>
    <row r="42" spans="1:15" ht="12.75">
      <c r="A42" s="77"/>
      <c r="B42" s="78" t="s">
        <v>57</v>
      </c>
      <c r="C42" s="5"/>
      <c r="D42" s="5"/>
      <c r="E42" s="5"/>
      <c r="F42" s="5"/>
      <c r="G42" s="78"/>
      <c r="H42" s="78"/>
      <c r="I42" s="78"/>
      <c r="J42" s="78"/>
      <c r="K42" s="5"/>
      <c r="L42" s="79">
        <f>L38*L40</f>
        <v>144</v>
      </c>
      <c r="M42" s="80" t="s">
        <v>58</v>
      </c>
      <c r="N42" s="5"/>
      <c r="O42" s="81"/>
    </row>
    <row r="43" spans="1:15" ht="12.75">
      <c r="A43" s="8"/>
      <c r="B43" s="8"/>
      <c r="C43" s="8"/>
      <c r="D43" s="8"/>
      <c r="E43" s="8"/>
      <c r="F43" s="8"/>
      <c r="G43" s="38"/>
      <c r="H43" s="38"/>
      <c r="I43" s="38"/>
      <c r="J43" s="38"/>
      <c r="K43" s="8"/>
      <c r="L43" s="8"/>
      <c r="M43" s="8"/>
      <c r="N43" s="8"/>
      <c r="O43" s="8"/>
    </row>
    <row r="44" spans="1:15" ht="12.75">
      <c r="A44" s="8"/>
      <c r="B44" s="8"/>
      <c r="C44" s="8"/>
      <c r="D44" s="8"/>
      <c r="E44" s="8"/>
      <c r="F44" s="8"/>
      <c r="G44" s="38"/>
      <c r="H44" s="38"/>
      <c r="I44" s="38"/>
      <c r="J44" s="38"/>
      <c r="K44" s="8"/>
      <c r="L44" s="8"/>
      <c r="M44" s="8"/>
      <c r="N44" s="8"/>
      <c r="O44" s="8"/>
    </row>
    <row r="45" spans="1:16" ht="12.75">
      <c r="A45" s="8"/>
      <c r="B45" s="8"/>
      <c r="C45" s="8"/>
      <c r="D45" s="8"/>
      <c r="E45" s="8"/>
      <c r="F45" s="8"/>
      <c r="G45" s="38"/>
      <c r="H45" s="38"/>
      <c r="I45" s="38"/>
      <c r="J45" s="38"/>
      <c r="K45" s="8"/>
      <c r="L45" s="8"/>
      <c r="M45" s="8"/>
      <c r="N45" s="8"/>
      <c r="O45" s="8"/>
      <c r="P45" s="8"/>
    </row>
    <row r="46" spans="1:16" ht="12.75">
      <c r="A46" s="8"/>
      <c r="B46" s="8"/>
      <c r="C46" s="8"/>
      <c r="D46" s="8"/>
      <c r="E46" s="8"/>
      <c r="F46" s="8"/>
      <c r="G46" s="38"/>
      <c r="H46" s="38"/>
      <c r="I46" s="38"/>
      <c r="J46" s="38"/>
      <c r="K46" s="8"/>
      <c r="L46" s="8"/>
      <c r="M46" s="8"/>
      <c r="N46" s="8"/>
      <c r="O46" s="8"/>
      <c r="P46" s="8"/>
    </row>
    <row r="47" spans="1:16" ht="12.75">
      <c r="A47" s="8"/>
      <c r="B47" s="8"/>
      <c r="C47" s="8"/>
      <c r="D47" s="8"/>
      <c r="E47" s="8"/>
      <c r="F47" s="8"/>
      <c r="G47" s="38"/>
      <c r="H47" s="38"/>
      <c r="I47" s="38"/>
      <c r="J47" s="38"/>
      <c r="K47" s="8"/>
      <c r="L47" s="8"/>
      <c r="M47" s="8"/>
      <c r="N47" s="8"/>
      <c r="O47" s="8"/>
      <c r="P47" s="8"/>
    </row>
    <row r="48" spans="1:16" ht="12.75">
      <c r="A48" s="8"/>
      <c r="B48" s="8"/>
      <c r="C48" s="8"/>
      <c r="D48" s="8"/>
      <c r="E48" s="8"/>
      <c r="F48" s="8"/>
      <c r="G48" s="38"/>
      <c r="H48" s="38"/>
      <c r="I48" s="38"/>
      <c r="J48" s="38"/>
      <c r="K48" s="8"/>
      <c r="L48" s="8"/>
      <c r="M48" s="8"/>
      <c r="N48" s="8"/>
      <c r="O48" s="8"/>
      <c r="P48" s="8"/>
    </row>
    <row r="49" spans="1:16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8"/>
      <c r="B54" s="8"/>
      <c r="C54" s="8"/>
      <c r="D54" s="3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4:11" ht="12.75">
      <c r="D56" s="8"/>
      <c r="E56" s="8"/>
      <c r="F56" s="8"/>
      <c r="G56" s="8"/>
      <c r="H56" s="8"/>
      <c r="I56" s="8"/>
      <c r="J56" s="8"/>
      <c r="K56" s="8"/>
    </row>
    <row r="57" spans="4:11" ht="12.75">
      <c r="D57" s="8"/>
      <c r="E57" s="8"/>
      <c r="F57" s="8"/>
      <c r="G57" s="8"/>
      <c r="H57" s="8"/>
      <c r="I57" s="8"/>
      <c r="J57" s="8"/>
      <c r="K57" s="8"/>
    </row>
    <row r="58" spans="4:11" ht="12.75">
      <c r="D58" s="8"/>
      <c r="E58" s="8"/>
      <c r="F58" s="8"/>
      <c r="G58" s="8"/>
      <c r="H58" s="8"/>
      <c r="I58" s="8"/>
      <c r="J58" s="8"/>
      <c r="K58" s="8"/>
    </row>
    <row r="59" spans="4:11" ht="12.75">
      <c r="D59" s="8"/>
      <c r="E59" s="8"/>
      <c r="F59" s="8"/>
      <c r="G59" s="8"/>
      <c r="H59" s="8"/>
      <c r="I59" s="8"/>
      <c r="J59" s="8"/>
      <c r="K59" s="8"/>
    </row>
    <row r="60" spans="4:11" ht="12.75">
      <c r="D60" s="8"/>
      <c r="E60" s="8"/>
      <c r="F60" s="8"/>
      <c r="G60" s="8"/>
      <c r="H60" s="8"/>
      <c r="I60" s="8"/>
      <c r="J60" s="8"/>
      <c r="K60" s="8"/>
    </row>
    <row r="61" spans="4:11" ht="12.75">
      <c r="D61" s="8"/>
      <c r="E61" s="8"/>
      <c r="F61" s="8"/>
      <c r="G61" s="8"/>
      <c r="H61" s="8"/>
      <c r="I61" s="8"/>
      <c r="J61" s="8"/>
      <c r="K61" s="8"/>
    </row>
    <row r="62" spans="4:11" ht="12.75">
      <c r="D62" s="8"/>
      <c r="E62" s="8"/>
      <c r="F62" s="8"/>
      <c r="G62" s="8"/>
      <c r="H62" s="8"/>
      <c r="I62" s="8"/>
      <c r="J62" s="8"/>
      <c r="K62" s="8"/>
    </row>
    <row r="63" spans="4:11" ht="12.75">
      <c r="D63" s="8"/>
      <c r="E63" s="8"/>
      <c r="F63" s="8"/>
      <c r="G63" s="8"/>
      <c r="H63" s="8"/>
      <c r="I63" s="8"/>
      <c r="J63" s="8"/>
      <c r="K63" s="8"/>
    </row>
    <row r="66" spans="4:7" ht="12.75">
      <c r="D66" s="82"/>
      <c r="G66" s="4"/>
    </row>
  </sheetData>
  <sheetProtection sheet="1" objects="1" scenarios="1"/>
  <printOptions horizontalCentered="1"/>
  <pageMargins left="0.75" right="0.75" top="0.5" bottom="0.5" header="0.5" footer="0.5"/>
  <pageSetup horizontalDpi="600" verticalDpi="600" orientation="landscape" r:id="rId3"/>
  <legacyDrawing r:id="rId2"/>
  <oleObjects>
    <oleObject progId="Word.Document.8" shapeId="25731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X40"/>
  <sheetViews>
    <sheetView zoomScalePageLayoutView="0" workbookViewId="0" topLeftCell="A1">
      <selection activeCell="B4" sqref="B4"/>
    </sheetView>
  </sheetViews>
  <sheetFormatPr defaultColWidth="9.140625" defaultRowHeight="12.75"/>
  <cols>
    <col min="3" max="3" width="10.421875" style="0" customWidth="1"/>
    <col min="10" max="10" width="10.00390625" style="0" customWidth="1"/>
    <col min="13" max="13" width="7.7109375" style="0" customWidth="1"/>
  </cols>
  <sheetData>
    <row r="1" spans="4:12" ht="12.75">
      <c r="D1" t="s">
        <v>152</v>
      </c>
      <c r="H1">
        <f>'Dairy &amp; Hf Inventory'!L3</f>
        <v>2019</v>
      </c>
      <c r="J1" t="s">
        <v>72</v>
      </c>
      <c r="K1" s="5"/>
      <c r="L1" s="5"/>
    </row>
    <row r="2" spans="1:10" ht="22.5">
      <c r="A2" s="206" t="s">
        <v>153</v>
      </c>
      <c r="B2" s="156"/>
      <c r="C2" s="156"/>
      <c r="D2" t="s">
        <v>154</v>
      </c>
      <c r="H2" s="156" t="s">
        <v>155</v>
      </c>
      <c r="I2" s="156"/>
      <c r="J2" s="156"/>
    </row>
    <row r="3" spans="1:11" ht="22.5">
      <c r="A3" s="279"/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22.5">
      <c r="A4" s="279"/>
      <c r="B4" s="282" t="s">
        <v>262</v>
      </c>
      <c r="C4" s="146"/>
      <c r="D4" s="146"/>
      <c r="E4" s="146"/>
      <c r="F4" s="146"/>
      <c r="G4" s="146"/>
      <c r="H4" s="146"/>
      <c r="I4" s="146"/>
      <c r="J4" s="146"/>
      <c r="K4" s="146"/>
    </row>
    <row r="5" spans="1:24" ht="13.5" thickBot="1">
      <c r="A5" s="280"/>
      <c r="B5" s="281"/>
      <c r="C5" s="281"/>
      <c r="D5" s="69"/>
      <c r="E5" s="281"/>
      <c r="F5" s="281"/>
      <c r="G5" s="69"/>
      <c r="H5" s="281"/>
      <c r="I5" s="281"/>
      <c r="J5" s="69"/>
      <c r="K5" s="281"/>
      <c r="L5" s="208"/>
      <c r="M5" s="209"/>
      <c r="N5" s="208"/>
      <c r="O5" s="208"/>
      <c r="P5" s="208"/>
      <c r="Q5" s="210"/>
      <c r="R5" s="208"/>
      <c r="S5" s="208"/>
      <c r="T5" s="208"/>
      <c r="V5" s="208"/>
      <c r="W5" s="208"/>
      <c r="X5" s="208"/>
    </row>
    <row r="6" spans="1:24" ht="14.25" thickBot="1" thickTop="1">
      <c r="A6" s="211" t="s">
        <v>70</v>
      </c>
      <c r="B6" s="212" t="s">
        <v>156</v>
      </c>
      <c r="C6" s="213"/>
      <c r="D6" s="214"/>
      <c r="E6" s="215" t="s">
        <v>157</v>
      </c>
      <c r="F6" s="216"/>
      <c r="G6" s="214"/>
      <c r="H6" s="217" t="s">
        <v>158</v>
      </c>
      <c r="I6" s="218"/>
      <c r="J6" s="214"/>
      <c r="K6" s="219" t="s">
        <v>159</v>
      </c>
      <c r="L6" s="220"/>
      <c r="M6" s="214"/>
      <c r="N6" s="217" t="s">
        <v>160</v>
      </c>
      <c r="O6" s="220"/>
      <c r="P6" s="221" t="s">
        <v>161</v>
      </c>
      <c r="Q6" s="289"/>
      <c r="R6" s="284" t="s">
        <v>177</v>
      </c>
      <c r="S6" s="283"/>
      <c r="T6" s="221" t="s">
        <v>161</v>
      </c>
      <c r="U6" s="214"/>
      <c r="V6" s="284" t="s">
        <v>177</v>
      </c>
      <c r="W6" s="283"/>
      <c r="X6" s="221" t="s">
        <v>161</v>
      </c>
    </row>
    <row r="7" spans="1:24" ht="14.25" thickBot="1" thickTop="1">
      <c r="A7" s="222"/>
      <c r="B7" s="223" t="s">
        <v>162</v>
      </c>
      <c r="C7" s="223" t="s">
        <v>163</v>
      </c>
      <c r="D7" s="224"/>
      <c r="E7" s="225" t="s">
        <v>164</v>
      </c>
      <c r="F7" s="226" t="s">
        <v>163</v>
      </c>
      <c r="G7" s="224"/>
      <c r="H7" s="227" t="s">
        <v>164</v>
      </c>
      <c r="I7" s="223" t="s">
        <v>163</v>
      </c>
      <c r="J7" s="224"/>
      <c r="K7" s="228" t="s">
        <v>164</v>
      </c>
      <c r="L7" s="226" t="s">
        <v>163</v>
      </c>
      <c r="M7" s="224"/>
      <c r="N7" s="227" t="s">
        <v>162</v>
      </c>
      <c r="O7" s="223" t="s">
        <v>163</v>
      </c>
      <c r="P7" s="222" t="s">
        <v>165</v>
      </c>
      <c r="Q7" s="290"/>
      <c r="R7" s="227" t="s">
        <v>162</v>
      </c>
      <c r="S7" s="223" t="s">
        <v>163</v>
      </c>
      <c r="T7" s="222" t="s">
        <v>165</v>
      </c>
      <c r="U7" s="291"/>
      <c r="V7" s="227" t="s">
        <v>162</v>
      </c>
      <c r="W7" s="223" t="s">
        <v>163</v>
      </c>
      <c r="X7" s="222" t="s">
        <v>165</v>
      </c>
    </row>
    <row r="8" spans="1:24" ht="14.25" thickBot="1" thickTop="1">
      <c r="A8" s="230" t="s">
        <v>59</v>
      </c>
      <c r="B8" s="231"/>
      <c r="C8" s="232"/>
      <c r="D8" s="214"/>
      <c r="E8" s="233"/>
      <c r="F8" s="234"/>
      <c r="G8" s="214"/>
      <c r="H8" s="231"/>
      <c r="I8" s="232"/>
      <c r="J8" s="235"/>
      <c r="K8" s="233"/>
      <c r="L8" s="234"/>
      <c r="M8" s="214"/>
      <c r="N8" s="231"/>
      <c r="O8" s="232"/>
      <c r="P8" s="230"/>
      <c r="Q8" s="8"/>
      <c r="R8" s="231"/>
      <c r="S8" s="232"/>
      <c r="T8" s="230"/>
      <c r="U8" s="8"/>
      <c r="V8" s="231"/>
      <c r="W8" s="232"/>
      <c r="X8" s="230"/>
    </row>
    <row r="9" spans="1:24" ht="14.25" thickBot="1" thickTop="1">
      <c r="A9" s="230" t="s">
        <v>60</v>
      </c>
      <c r="B9" s="231"/>
      <c r="C9" s="232"/>
      <c r="D9" s="214"/>
      <c r="E9" s="233"/>
      <c r="F9" s="234"/>
      <c r="G9" s="214"/>
      <c r="H9" s="231"/>
      <c r="I9" s="232"/>
      <c r="J9" s="235"/>
      <c r="K9" s="233"/>
      <c r="L9" s="234"/>
      <c r="M9" s="214"/>
      <c r="N9" s="231"/>
      <c r="O9" s="232"/>
      <c r="P9" s="230"/>
      <c r="Q9" s="8"/>
      <c r="R9" s="231"/>
      <c r="S9" s="232"/>
      <c r="T9" s="230"/>
      <c r="U9" s="8"/>
      <c r="V9" s="231"/>
      <c r="W9" s="232"/>
      <c r="X9" s="230"/>
    </row>
    <row r="10" spans="1:24" ht="14.25" thickBot="1" thickTop="1">
      <c r="A10" s="230" t="s">
        <v>69</v>
      </c>
      <c r="B10" s="231"/>
      <c r="C10" s="232"/>
      <c r="D10" s="214"/>
      <c r="E10" s="233"/>
      <c r="F10" s="234"/>
      <c r="G10" s="214"/>
      <c r="H10" s="231"/>
      <c r="I10" s="232"/>
      <c r="J10" s="235"/>
      <c r="K10" s="233"/>
      <c r="L10" s="234"/>
      <c r="M10" s="214"/>
      <c r="N10" s="231"/>
      <c r="O10" s="232"/>
      <c r="P10" s="230"/>
      <c r="Q10" s="8"/>
      <c r="R10" s="231"/>
      <c r="S10" s="232"/>
      <c r="T10" s="230"/>
      <c r="U10" s="8"/>
      <c r="V10" s="231"/>
      <c r="W10" s="232"/>
      <c r="X10" s="230"/>
    </row>
    <row r="11" spans="1:24" ht="14.25" thickBot="1" thickTop="1">
      <c r="A11" s="230" t="s">
        <v>166</v>
      </c>
      <c r="B11" s="231"/>
      <c r="C11" s="232"/>
      <c r="D11" s="214"/>
      <c r="E11" s="233"/>
      <c r="F11" s="236"/>
      <c r="G11" s="214"/>
      <c r="H11" s="231"/>
      <c r="I11" s="232"/>
      <c r="J11" s="235"/>
      <c r="K11" s="233"/>
      <c r="L11" s="234"/>
      <c r="M11" s="214"/>
      <c r="N11" s="231"/>
      <c r="O11" s="232"/>
      <c r="P11" s="230"/>
      <c r="Q11" s="8"/>
      <c r="R11" s="231"/>
      <c r="S11" s="232"/>
      <c r="T11" s="230"/>
      <c r="U11" s="8"/>
      <c r="V11" s="231"/>
      <c r="W11" s="232"/>
      <c r="X11" s="230"/>
    </row>
    <row r="12" spans="1:24" ht="14.25" thickBot="1" thickTop="1">
      <c r="A12" s="237" t="s">
        <v>61</v>
      </c>
      <c r="B12" s="231"/>
      <c r="C12" s="232"/>
      <c r="D12" s="214"/>
      <c r="E12" s="233"/>
      <c r="F12" s="236"/>
      <c r="G12" s="214"/>
      <c r="H12" s="231"/>
      <c r="I12" s="232"/>
      <c r="J12" s="235"/>
      <c r="K12" s="233"/>
      <c r="L12" s="234"/>
      <c r="M12" s="214"/>
      <c r="N12" s="231"/>
      <c r="O12" s="232"/>
      <c r="P12" s="230"/>
      <c r="R12" s="231"/>
      <c r="S12" s="232"/>
      <c r="T12" s="230"/>
      <c r="V12" s="231"/>
      <c r="W12" s="232"/>
      <c r="X12" s="230"/>
    </row>
    <row r="13" spans="1:24" ht="14.25" thickBot="1" thickTop="1">
      <c r="A13" s="237" t="s">
        <v>62</v>
      </c>
      <c r="B13" s="231"/>
      <c r="C13" s="232"/>
      <c r="D13" s="214"/>
      <c r="E13" s="233"/>
      <c r="F13" s="236"/>
      <c r="G13" s="214"/>
      <c r="H13" s="231"/>
      <c r="I13" s="232"/>
      <c r="J13" s="235"/>
      <c r="K13" s="233"/>
      <c r="L13" s="234"/>
      <c r="M13" s="214"/>
      <c r="N13" s="231"/>
      <c r="O13" s="232"/>
      <c r="P13" s="230"/>
      <c r="R13" s="231"/>
      <c r="S13" s="232"/>
      <c r="T13" s="230"/>
      <c r="V13" s="231"/>
      <c r="W13" s="232"/>
      <c r="X13" s="230"/>
    </row>
    <row r="14" spans="1:24" ht="14.25" thickBot="1" thickTop="1">
      <c r="A14" s="237" t="s">
        <v>63</v>
      </c>
      <c r="B14" s="231"/>
      <c r="C14" s="232"/>
      <c r="D14" s="214"/>
      <c r="E14" s="233"/>
      <c r="F14" s="236"/>
      <c r="G14" s="214"/>
      <c r="H14" s="231"/>
      <c r="I14" s="232"/>
      <c r="J14" s="235"/>
      <c r="K14" s="233"/>
      <c r="L14" s="234"/>
      <c r="M14" s="214"/>
      <c r="N14" s="231"/>
      <c r="O14" s="232"/>
      <c r="P14" s="230"/>
      <c r="R14" s="231"/>
      <c r="S14" s="232"/>
      <c r="T14" s="230"/>
      <c r="V14" s="231"/>
      <c r="W14" s="232"/>
      <c r="X14" s="230"/>
    </row>
    <row r="15" spans="1:24" ht="14.25" thickBot="1" thickTop="1">
      <c r="A15" s="237" t="s">
        <v>64</v>
      </c>
      <c r="B15" s="231"/>
      <c r="C15" s="232"/>
      <c r="D15" s="214"/>
      <c r="E15" s="233"/>
      <c r="F15" s="236"/>
      <c r="G15" s="214"/>
      <c r="H15" s="231"/>
      <c r="I15" s="232"/>
      <c r="J15" s="235"/>
      <c r="K15" s="233"/>
      <c r="L15" s="234"/>
      <c r="M15" s="214"/>
      <c r="N15" s="231"/>
      <c r="O15" s="232"/>
      <c r="P15" s="230"/>
      <c r="R15" s="231"/>
      <c r="S15" s="232"/>
      <c r="T15" s="230"/>
      <c r="V15" s="231"/>
      <c r="W15" s="232"/>
      <c r="X15" s="230"/>
    </row>
    <row r="16" spans="1:24" ht="14.25" thickBot="1" thickTop="1">
      <c r="A16" s="237" t="s">
        <v>65</v>
      </c>
      <c r="B16" s="231"/>
      <c r="C16" s="232"/>
      <c r="D16" s="214"/>
      <c r="E16" s="233"/>
      <c r="F16" s="236"/>
      <c r="G16" s="214"/>
      <c r="H16" s="231"/>
      <c r="I16" s="232"/>
      <c r="J16" s="235"/>
      <c r="K16" s="233"/>
      <c r="L16" s="234"/>
      <c r="M16" s="214"/>
      <c r="N16" s="231"/>
      <c r="O16" s="232"/>
      <c r="P16" s="230"/>
      <c r="R16" s="231"/>
      <c r="S16" s="232"/>
      <c r="T16" s="230"/>
      <c r="V16" s="231"/>
      <c r="W16" s="232"/>
      <c r="X16" s="230"/>
    </row>
    <row r="17" spans="1:24" ht="14.25" thickBot="1" thickTop="1">
      <c r="A17" s="237" t="s">
        <v>66</v>
      </c>
      <c r="B17" s="231"/>
      <c r="C17" s="232"/>
      <c r="D17" s="214"/>
      <c r="E17" s="233"/>
      <c r="F17" s="236"/>
      <c r="G17" s="214"/>
      <c r="H17" s="231"/>
      <c r="I17" s="232"/>
      <c r="J17" s="235"/>
      <c r="K17" s="233"/>
      <c r="L17" s="234"/>
      <c r="M17" s="214"/>
      <c r="N17" s="231"/>
      <c r="O17" s="232"/>
      <c r="P17" s="230"/>
      <c r="R17" s="231"/>
      <c r="S17" s="232"/>
      <c r="T17" s="230"/>
      <c r="V17" s="231"/>
      <c r="W17" s="232"/>
      <c r="X17" s="230"/>
    </row>
    <row r="18" spans="1:24" ht="14.25" thickBot="1" thickTop="1">
      <c r="A18" s="237" t="s">
        <v>67</v>
      </c>
      <c r="B18" s="231"/>
      <c r="C18" s="232"/>
      <c r="D18" s="214"/>
      <c r="E18" s="233"/>
      <c r="F18" s="236"/>
      <c r="G18" s="214"/>
      <c r="H18" s="231"/>
      <c r="I18" s="232"/>
      <c r="J18" s="235"/>
      <c r="K18" s="233"/>
      <c r="L18" s="234"/>
      <c r="M18" s="214"/>
      <c r="N18" s="231"/>
      <c r="O18" s="232"/>
      <c r="P18" s="230"/>
      <c r="R18" s="231"/>
      <c r="S18" s="232"/>
      <c r="T18" s="230"/>
      <c r="V18" s="231"/>
      <c r="W18" s="232"/>
      <c r="X18" s="230"/>
    </row>
    <row r="19" spans="1:24" ht="14.25" thickBot="1" thickTop="1">
      <c r="A19" s="237" t="s">
        <v>68</v>
      </c>
      <c r="B19" s="231"/>
      <c r="C19" s="232"/>
      <c r="D19" s="214"/>
      <c r="E19" s="233"/>
      <c r="F19" s="236"/>
      <c r="G19" s="214"/>
      <c r="H19" s="231"/>
      <c r="I19" s="232"/>
      <c r="J19" s="235"/>
      <c r="K19" s="233"/>
      <c r="L19" s="234"/>
      <c r="M19" s="214"/>
      <c r="N19" s="231"/>
      <c r="O19" s="232"/>
      <c r="P19" s="230"/>
      <c r="R19" s="231"/>
      <c r="S19" s="232"/>
      <c r="T19" s="230"/>
      <c r="V19" s="231"/>
      <c r="W19" s="232"/>
      <c r="X19" s="230"/>
    </row>
    <row r="20" spans="1:24" ht="14.25" thickBot="1" thickTop="1">
      <c r="A20" s="216"/>
      <c r="B20" s="238"/>
      <c r="C20" s="238"/>
      <c r="D20" s="209"/>
      <c r="E20" s="239"/>
      <c r="F20" s="239"/>
      <c r="G20" s="209"/>
      <c r="H20" s="238"/>
      <c r="I20" s="238"/>
      <c r="J20" s="209"/>
      <c r="K20" s="240"/>
      <c r="L20" s="240"/>
      <c r="M20" s="209"/>
      <c r="N20" s="238"/>
      <c r="O20" s="238"/>
      <c r="P20" s="241"/>
      <c r="R20" s="238"/>
      <c r="S20" s="238"/>
      <c r="T20" s="241"/>
      <c r="V20" s="238"/>
      <c r="W20" s="238"/>
      <c r="X20" s="241"/>
    </row>
    <row r="21" spans="1:24" ht="14.25" thickBot="1" thickTop="1">
      <c r="A21" s="237" t="s">
        <v>167</v>
      </c>
      <c r="B21" s="231">
        <f>SUM(B8:B19)</f>
        <v>0</v>
      </c>
      <c r="C21" s="231">
        <f>SUM(C8:C19)</f>
        <v>0</v>
      </c>
      <c r="D21" s="235"/>
      <c r="E21" s="242">
        <f>SUM(E8:E19)</f>
        <v>0</v>
      </c>
      <c r="F21" s="243">
        <f>SUM(F8:F19)</f>
        <v>0</v>
      </c>
      <c r="G21" s="235"/>
      <c r="H21" s="244">
        <f>SUM(H8:H19)</f>
        <v>0</v>
      </c>
      <c r="I21" s="231">
        <f>SUM(I8:I19)</f>
        <v>0</v>
      </c>
      <c r="J21" s="214"/>
      <c r="K21" s="233">
        <f>SUM(K8:K19)</f>
        <v>0</v>
      </c>
      <c r="L21" s="233">
        <f>SUM(L8:L19)</f>
        <v>0</v>
      </c>
      <c r="M21" s="235"/>
      <c r="N21" s="244">
        <f>SUM(N8:N19)</f>
        <v>0</v>
      </c>
      <c r="O21" s="231">
        <f>SUM(O8:O19)</f>
        <v>0</v>
      </c>
      <c r="P21" s="230">
        <f>SUM(P8:P19)</f>
        <v>0</v>
      </c>
      <c r="R21" s="244">
        <f>SUM(R8:R19)</f>
        <v>0</v>
      </c>
      <c r="S21" s="231">
        <f>SUM(S8:S19)</f>
        <v>0</v>
      </c>
      <c r="T21" s="230">
        <f>SUM(T8:T19)</f>
        <v>0</v>
      </c>
      <c r="V21" s="244">
        <f>SUM(V8:V19)</f>
        <v>0</v>
      </c>
      <c r="W21" s="231">
        <f>SUM(W8:W19)</f>
        <v>0</v>
      </c>
      <c r="X21" s="230">
        <f>SUM(X8:X19)</f>
        <v>0</v>
      </c>
    </row>
    <row r="22" spans="4:13" ht="13.5" thickTop="1">
      <c r="D22" s="8"/>
      <c r="G22" s="8"/>
      <c r="M22" s="8"/>
    </row>
    <row r="23" ht="12.75">
      <c r="D23" s="8"/>
    </row>
    <row r="24" spans="4:5" ht="13.5" thickBot="1">
      <c r="D24" s="8"/>
      <c r="E24" t="s">
        <v>168</v>
      </c>
    </row>
    <row r="25" spans="1:24" ht="13.5" thickTop="1">
      <c r="A25" s="245" t="s">
        <v>70</v>
      </c>
      <c r="B25" s="246" t="s">
        <v>156</v>
      </c>
      <c r="C25" s="246"/>
      <c r="D25" s="209"/>
      <c r="E25" s="247" t="s">
        <v>157</v>
      </c>
      <c r="F25" s="248"/>
      <c r="G25" s="209"/>
      <c r="H25" s="249" t="s">
        <v>158</v>
      </c>
      <c r="I25" s="250"/>
      <c r="J25" s="251"/>
      <c r="K25" s="252" t="s">
        <v>159</v>
      </c>
      <c r="L25" s="248"/>
      <c r="M25" s="209"/>
      <c r="N25" s="249" t="s">
        <v>160</v>
      </c>
      <c r="O25" s="253"/>
      <c r="P25" s="254" t="s">
        <v>169</v>
      </c>
      <c r="Q25" s="8"/>
      <c r="R25" s="249" t="str">
        <f>R6</f>
        <v>Feed</v>
      </c>
      <c r="S25" s="253"/>
      <c r="T25" s="254" t="s">
        <v>169</v>
      </c>
      <c r="V25" s="249" t="str">
        <f>V6</f>
        <v>Feed</v>
      </c>
      <c r="W25" s="253"/>
      <c r="X25" s="254" t="s">
        <v>169</v>
      </c>
    </row>
    <row r="26" spans="1:24" ht="13.5" thickBot="1">
      <c r="A26" s="255"/>
      <c r="B26" s="256" t="s">
        <v>170</v>
      </c>
      <c r="C26" s="257" t="s">
        <v>171</v>
      </c>
      <c r="D26" s="8"/>
      <c r="E26" s="256" t="s">
        <v>170</v>
      </c>
      <c r="F26" s="257" t="s">
        <v>171</v>
      </c>
      <c r="H26" s="256" t="s">
        <v>170</v>
      </c>
      <c r="I26" s="257" t="s">
        <v>171</v>
      </c>
      <c r="K26" s="256" t="s">
        <v>170</v>
      </c>
      <c r="L26" s="257" t="s">
        <v>171</v>
      </c>
      <c r="N26" s="256" t="s">
        <v>170</v>
      </c>
      <c r="O26" s="257" t="s">
        <v>171</v>
      </c>
      <c r="P26" s="258" t="s">
        <v>172</v>
      </c>
      <c r="Q26" s="8"/>
      <c r="R26" s="256" t="s">
        <v>170</v>
      </c>
      <c r="S26" s="257" t="s">
        <v>171</v>
      </c>
      <c r="T26" s="258" t="s">
        <v>172</v>
      </c>
      <c r="V26" s="256" t="s">
        <v>170</v>
      </c>
      <c r="W26" s="257" t="s">
        <v>171</v>
      </c>
      <c r="X26" s="258" t="s">
        <v>172</v>
      </c>
    </row>
    <row r="27" spans="1:24" ht="14.25" thickBot="1" thickTop="1">
      <c r="A27" s="259" t="s">
        <v>59</v>
      </c>
      <c r="B27" s="260">
        <v>4.5</v>
      </c>
      <c r="C27" s="261">
        <f aca="true" t="shared" si="0" ref="C27:C38">C8*B27</f>
        <v>0</v>
      </c>
      <c r="D27" s="8"/>
      <c r="E27" s="260">
        <v>45</v>
      </c>
      <c r="F27" s="261">
        <f aca="true" t="shared" si="1" ref="F27:F38">F8*E27</f>
        <v>0</v>
      </c>
      <c r="H27" s="260">
        <v>45</v>
      </c>
      <c r="I27" s="261">
        <f aca="true" t="shared" si="2" ref="I27:I38">I8*H27</f>
        <v>0</v>
      </c>
      <c r="K27" s="260">
        <v>150</v>
      </c>
      <c r="L27" s="261">
        <f aca="true" t="shared" si="3" ref="L27:L38">L8*K27</f>
        <v>0</v>
      </c>
      <c r="N27" s="260">
        <v>40</v>
      </c>
      <c r="O27" s="262">
        <f aca="true" t="shared" si="4" ref="O27:O38">O8*N27</f>
        <v>0</v>
      </c>
      <c r="P27" s="263">
        <f aca="true" t="shared" si="5" ref="P27:P38">SUM(C27+F27+I27+L27+O27)</f>
        <v>0</v>
      </c>
      <c r="Q27" s="8"/>
      <c r="R27" s="260"/>
      <c r="S27" s="262">
        <f aca="true" t="shared" si="6" ref="S27:S38">S8*R27</f>
        <v>0</v>
      </c>
      <c r="T27" s="263">
        <f aca="true" t="shared" si="7" ref="T27:T38">SUM(G27+J27+M27+P27+S27)</f>
        <v>0</v>
      </c>
      <c r="V27" s="260"/>
      <c r="W27" s="262">
        <f aca="true" t="shared" si="8" ref="W27:W38">W8*V27</f>
        <v>0</v>
      </c>
      <c r="X27" s="263">
        <f aca="true" t="shared" si="9" ref="X27:X38">SUM(K28+N28+Q28+T28+W27)</f>
        <v>0</v>
      </c>
    </row>
    <row r="28" spans="1:24" ht="14.25" thickBot="1" thickTop="1">
      <c r="A28" s="259" t="s">
        <v>60</v>
      </c>
      <c r="B28" s="260"/>
      <c r="C28" s="261">
        <f t="shared" si="0"/>
        <v>0</v>
      </c>
      <c r="D28" s="8"/>
      <c r="E28" s="260"/>
      <c r="F28" s="261">
        <f t="shared" si="1"/>
        <v>0</v>
      </c>
      <c r="H28" s="260"/>
      <c r="I28" s="261">
        <f t="shared" si="2"/>
        <v>0</v>
      </c>
      <c r="K28" s="260"/>
      <c r="L28" s="261">
        <f t="shared" si="3"/>
        <v>0</v>
      </c>
      <c r="N28" s="260"/>
      <c r="O28" s="262">
        <f t="shared" si="4"/>
        <v>0</v>
      </c>
      <c r="P28" s="263">
        <f t="shared" si="5"/>
        <v>0</v>
      </c>
      <c r="Q28" s="8"/>
      <c r="R28" s="260"/>
      <c r="S28" s="262">
        <f t="shared" si="6"/>
        <v>0</v>
      </c>
      <c r="T28" s="263">
        <f t="shared" si="7"/>
        <v>0</v>
      </c>
      <c r="V28" s="260"/>
      <c r="W28" s="262">
        <f t="shared" si="8"/>
        <v>0</v>
      </c>
      <c r="X28" s="263">
        <f t="shared" si="9"/>
        <v>0</v>
      </c>
    </row>
    <row r="29" spans="1:24" ht="14.25" thickBot="1" thickTop="1">
      <c r="A29" s="259" t="s">
        <v>69</v>
      </c>
      <c r="B29" s="260"/>
      <c r="C29" s="261">
        <f t="shared" si="0"/>
        <v>0</v>
      </c>
      <c r="D29" s="8"/>
      <c r="E29" s="260"/>
      <c r="F29" s="261">
        <f t="shared" si="1"/>
        <v>0</v>
      </c>
      <c r="H29" s="260"/>
      <c r="I29" s="261">
        <f t="shared" si="2"/>
        <v>0</v>
      </c>
      <c r="K29" s="260"/>
      <c r="L29" s="261">
        <f t="shared" si="3"/>
        <v>0</v>
      </c>
      <c r="N29" s="260"/>
      <c r="O29" s="262">
        <f t="shared" si="4"/>
        <v>0</v>
      </c>
      <c r="P29" s="263">
        <f t="shared" si="5"/>
        <v>0</v>
      </c>
      <c r="Q29" s="8"/>
      <c r="R29" s="260"/>
      <c r="S29" s="262">
        <f t="shared" si="6"/>
        <v>0</v>
      </c>
      <c r="T29" s="263">
        <f t="shared" si="7"/>
        <v>0</v>
      </c>
      <c r="V29" s="260"/>
      <c r="W29" s="262">
        <f t="shared" si="8"/>
        <v>0</v>
      </c>
      <c r="X29" s="263">
        <f t="shared" si="9"/>
        <v>0</v>
      </c>
    </row>
    <row r="30" spans="1:24" ht="14.25" thickBot="1" thickTop="1">
      <c r="A30" s="259" t="s">
        <v>166</v>
      </c>
      <c r="B30" s="260"/>
      <c r="C30" s="261">
        <f t="shared" si="0"/>
        <v>0</v>
      </c>
      <c r="D30" s="8"/>
      <c r="E30" s="260"/>
      <c r="F30" s="261">
        <f t="shared" si="1"/>
        <v>0</v>
      </c>
      <c r="H30" s="260"/>
      <c r="I30" s="261">
        <f t="shared" si="2"/>
        <v>0</v>
      </c>
      <c r="K30" s="260"/>
      <c r="L30" s="261">
        <f t="shared" si="3"/>
        <v>0</v>
      </c>
      <c r="N30" s="260"/>
      <c r="O30" s="262">
        <f t="shared" si="4"/>
        <v>0</v>
      </c>
      <c r="P30" s="263">
        <f t="shared" si="5"/>
        <v>0</v>
      </c>
      <c r="Q30" s="8"/>
      <c r="R30" s="260"/>
      <c r="S30" s="262">
        <f t="shared" si="6"/>
        <v>0</v>
      </c>
      <c r="T30" s="263">
        <f t="shared" si="7"/>
        <v>0</v>
      </c>
      <c r="V30" s="260"/>
      <c r="W30" s="262">
        <f t="shared" si="8"/>
        <v>0</v>
      </c>
      <c r="X30" s="263">
        <f t="shared" si="9"/>
        <v>0</v>
      </c>
    </row>
    <row r="31" spans="1:24" ht="14.25" thickBot="1" thickTop="1">
      <c r="A31" s="264" t="s">
        <v>61</v>
      </c>
      <c r="B31" s="260"/>
      <c r="C31" s="261">
        <f t="shared" si="0"/>
        <v>0</v>
      </c>
      <c r="D31" s="8"/>
      <c r="E31" s="260"/>
      <c r="F31" s="261">
        <f t="shared" si="1"/>
        <v>0</v>
      </c>
      <c r="H31" s="260"/>
      <c r="I31" s="261">
        <f t="shared" si="2"/>
        <v>0</v>
      </c>
      <c r="K31" s="260"/>
      <c r="L31" s="261">
        <f t="shared" si="3"/>
        <v>0</v>
      </c>
      <c r="N31" s="260"/>
      <c r="O31" s="262">
        <f t="shared" si="4"/>
        <v>0</v>
      </c>
      <c r="P31" s="263">
        <f t="shared" si="5"/>
        <v>0</v>
      </c>
      <c r="Q31" s="8"/>
      <c r="R31" s="260"/>
      <c r="S31" s="262">
        <f t="shared" si="6"/>
        <v>0</v>
      </c>
      <c r="T31" s="263">
        <f t="shared" si="7"/>
        <v>0</v>
      </c>
      <c r="V31" s="260"/>
      <c r="W31" s="262">
        <f t="shared" si="8"/>
        <v>0</v>
      </c>
      <c r="X31" s="263">
        <f t="shared" si="9"/>
        <v>0</v>
      </c>
    </row>
    <row r="32" spans="1:24" ht="14.25" thickBot="1" thickTop="1">
      <c r="A32" s="264" t="s">
        <v>62</v>
      </c>
      <c r="B32" s="260"/>
      <c r="C32" s="261">
        <f t="shared" si="0"/>
        <v>0</v>
      </c>
      <c r="E32" s="260"/>
      <c r="F32" s="261">
        <f t="shared" si="1"/>
        <v>0</v>
      </c>
      <c r="H32" s="260"/>
      <c r="I32" s="261">
        <f t="shared" si="2"/>
        <v>0</v>
      </c>
      <c r="K32" s="260"/>
      <c r="L32" s="261">
        <f t="shared" si="3"/>
        <v>0</v>
      </c>
      <c r="N32" s="260"/>
      <c r="O32" s="262">
        <f t="shared" si="4"/>
        <v>0</v>
      </c>
      <c r="P32" s="263">
        <f t="shared" si="5"/>
        <v>0</v>
      </c>
      <c r="Q32" s="8"/>
      <c r="R32" s="260"/>
      <c r="S32" s="262">
        <f t="shared" si="6"/>
        <v>0</v>
      </c>
      <c r="T32" s="263">
        <f t="shared" si="7"/>
        <v>0</v>
      </c>
      <c r="V32" s="260"/>
      <c r="W32" s="262">
        <f t="shared" si="8"/>
        <v>0</v>
      </c>
      <c r="X32" s="263">
        <f t="shared" si="9"/>
        <v>0</v>
      </c>
    </row>
    <row r="33" spans="1:24" ht="14.25" thickBot="1" thickTop="1">
      <c r="A33" s="264" t="s">
        <v>63</v>
      </c>
      <c r="B33" s="260"/>
      <c r="C33" s="261">
        <f t="shared" si="0"/>
        <v>0</v>
      </c>
      <c r="E33" s="260"/>
      <c r="F33" s="261">
        <f t="shared" si="1"/>
        <v>0</v>
      </c>
      <c r="H33" s="260"/>
      <c r="I33" s="261">
        <f t="shared" si="2"/>
        <v>0</v>
      </c>
      <c r="K33" s="260"/>
      <c r="L33" s="261">
        <f t="shared" si="3"/>
        <v>0</v>
      </c>
      <c r="N33" s="260"/>
      <c r="O33" s="262">
        <f t="shared" si="4"/>
        <v>0</v>
      </c>
      <c r="P33" s="263">
        <f t="shared" si="5"/>
        <v>0</v>
      </c>
      <c r="Q33" s="8"/>
      <c r="R33" s="260"/>
      <c r="S33" s="262">
        <f t="shared" si="6"/>
        <v>0</v>
      </c>
      <c r="T33" s="263">
        <f t="shared" si="7"/>
        <v>0</v>
      </c>
      <c r="V33" s="260"/>
      <c r="W33" s="262">
        <f t="shared" si="8"/>
        <v>0</v>
      </c>
      <c r="X33" s="263">
        <f t="shared" si="9"/>
        <v>0</v>
      </c>
    </row>
    <row r="34" spans="1:24" ht="14.25" thickBot="1" thickTop="1">
      <c r="A34" s="264" t="s">
        <v>64</v>
      </c>
      <c r="B34" s="260"/>
      <c r="C34" s="261">
        <f t="shared" si="0"/>
        <v>0</v>
      </c>
      <c r="E34" s="260"/>
      <c r="F34" s="261">
        <f t="shared" si="1"/>
        <v>0</v>
      </c>
      <c r="H34" s="260"/>
      <c r="I34" s="261">
        <f t="shared" si="2"/>
        <v>0</v>
      </c>
      <c r="K34" s="260"/>
      <c r="L34" s="261">
        <f t="shared" si="3"/>
        <v>0</v>
      </c>
      <c r="N34" s="260"/>
      <c r="O34" s="262">
        <f t="shared" si="4"/>
        <v>0</v>
      </c>
      <c r="P34" s="263">
        <f t="shared" si="5"/>
        <v>0</v>
      </c>
      <c r="Q34" s="8"/>
      <c r="R34" s="260"/>
      <c r="S34" s="262">
        <f t="shared" si="6"/>
        <v>0</v>
      </c>
      <c r="T34" s="263">
        <f t="shared" si="7"/>
        <v>0</v>
      </c>
      <c r="V34" s="260"/>
      <c r="W34" s="262">
        <f t="shared" si="8"/>
        <v>0</v>
      </c>
      <c r="X34" s="263">
        <f t="shared" si="9"/>
        <v>0</v>
      </c>
    </row>
    <row r="35" spans="1:24" ht="14.25" thickBot="1" thickTop="1">
      <c r="A35" s="264" t="s">
        <v>65</v>
      </c>
      <c r="B35" s="260"/>
      <c r="C35" s="261">
        <f t="shared" si="0"/>
        <v>0</v>
      </c>
      <c r="E35" s="260"/>
      <c r="F35" s="261">
        <f t="shared" si="1"/>
        <v>0</v>
      </c>
      <c r="H35" s="260"/>
      <c r="I35" s="261">
        <f t="shared" si="2"/>
        <v>0</v>
      </c>
      <c r="K35" s="260"/>
      <c r="L35" s="261">
        <f t="shared" si="3"/>
        <v>0</v>
      </c>
      <c r="N35" s="260"/>
      <c r="O35" s="262">
        <f t="shared" si="4"/>
        <v>0</v>
      </c>
      <c r="P35" s="263">
        <f t="shared" si="5"/>
        <v>0</v>
      </c>
      <c r="Q35" s="8"/>
      <c r="R35" s="260"/>
      <c r="S35" s="262">
        <f t="shared" si="6"/>
        <v>0</v>
      </c>
      <c r="T35" s="263">
        <f t="shared" si="7"/>
        <v>0</v>
      </c>
      <c r="V35" s="260"/>
      <c r="W35" s="262">
        <f t="shared" si="8"/>
        <v>0</v>
      </c>
      <c r="X35" s="263">
        <f t="shared" si="9"/>
        <v>0</v>
      </c>
    </row>
    <row r="36" spans="1:24" ht="14.25" thickBot="1" thickTop="1">
      <c r="A36" s="264" t="s">
        <v>66</v>
      </c>
      <c r="B36" s="260"/>
      <c r="C36" s="261">
        <f t="shared" si="0"/>
        <v>0</v>
      </c>
      <c r="E36" s="260"/>
      <c r="F36" s="261">
        <f t="shared" si="1"/>
        <v>0</v>
      </c>
      <c r="H36" s="260"/>
      <c r="I36" s="261">
        <f t="shared" si="2"/>
        <v>0</v>
      </c>
      <c r="K36" s="260"/>
      <c r="L36" s="261">
        <f t="shared" si="3"/>
        <v>0</v>
      </c>
      <c r="N36" s="260"/>
      <c r="O36" s="262">
        <f t="shared" si="4"/>
        <v>0</v>
      </c>
      <c r="P36" s="263">
        <f t="shared" si="5"/>
        <v>0</v>
      </c>
      <c r="Q36" s="8"/>
      <c r="R36" s="260"/>
      <c r="S36" s="262">
        <f t="shared" si="6"/>
        <v>0</v>
      </c>
      <c r="T36" s="263">
        <f t="shared" si="7"/>
        <v>0</v>
      </c>
      <c r="V36" s="260"/>
      <c r="W36" s="262">
        <f t="shared" si="8"/>
        <v>0</v>
      </c>
      <c r="X36" s="263">
        <f t="shared" si="9"/>
        <v>0</v>
      </c>
    </row>
    <row r="37" spans="1:24" ht="14.25" thickBot="1" thickTop="1">
      <c r="A37" s="264" t="s">
        <v>67</v>
      </c>
      <c r="B37" s="260"/>
      <c r="C37" s="261">
        <f t="shared" si="0"/>
        <v>0</v>
      </c>
      <c r="E37" s="260"/>
      <c r="F37" s="261">
        <f t="shared" si="1"/>
        <v>0</v>
      </c>
      <c r="H37" s="260"/>
      <c r="I37" s="261">
        <f t="shared" si="2"/>
        <v>0</v>
      </c>
      <c r="K37" s="260"/>
      <c r="L37" s="261">
        <f t="shared" si="3"/>
        <v>0</v>
      </c>
      <c r="N37" s="260"/>
      <c r="O37" s="262">
        <f t="shared" si="4"/>
        <v>0</v>
      </c>
      <c r="P37" s="263">
        <f t="shared" si="5"/>
        <v>0</v>
      </c>
      <c r="Q37" s="8"/>
      <c r="R37" s="260"/>
      <c r="S37" s="262">
        <f t="shared" si="6"/>
        <v>0</v>
      </c>
      <c r="T37" s="263">
        <f t="shared" si="7"/>
        <v>0</v>
      </c>
      <c r="V37" s="260"/>
      <c r="W37" s="262">
        <f t="shared" si="8"/>
        <v>0</v>
      </c>
      <c r="X37" s="263">
        <f t="shared" si="9"/>
        <v>0</v>
      </c>
    </row>
    <row r="38" spans="1:24" ht="14.25" thickBot="1" thickTop="1">
      <c r="A38" s="264" t="s">
        <v>68</v>
      </c>
      <c r="B38" s="260"/>
      <c r="C38" s="261">
        <f t="shared" si="0"/>
        <v>0</v>
      </c>
      <c r="E38" s="260"/>
      <c r="F38" s="261">
        <f t="shared" si="1"/>
        <v>0</v>
      </c>
      <c r="H38" s="260"/>
      <c r="I38" s="261">
        <f t="shared" si="2"/>
        <v>0</v>
      </c>
      <c r="K38" s="260"/>
      <c r="L38" s="261">
        <f t="shared" si="3"/>
        <v>0</v>
      </c>
      <c r="N38" s="260"/>
      <c r="O38" s="262">
        <f t="shared" si="4"/>
        <v>0</v>
      </c>
      <c r="P38" s="263">
        <f t="shared" si="5"/>
        <v>0</v>
      </c>
      <c r="Q38" s="8"/>
      <c r="R38" s="260"/>
      <c r="S38" s="262">
        <f t="shared" si="6"/>
        <v>0</v>
      </c>
      <c r="T38" s="263">
        <f t="shared" si="7"/>
        <v>0</v>
      </c>
      <c r="V38" s="260"/>
      <c r="W38" s="262">
        <f t="shared" si="8"/>
        <v>0</v>
      </c>
      <c r="X38" s="263">
        <f t="shared" si="9"/>
        <v>0</v>
      </c>
    </row>
    <row r="39" spans="1:24" ht="14.25" thickBot="1" thickTop="1">
      <c r="A39" s="216"/>
      <c r="C39" s="265"/>
      <c r="E39" s="266"/>
      <c r="F39" s="267"/>
      <c r="I39" s="265"/>
      <c r="L39" s="265"/>
      <c r="O39" s="265"/>
      <c r="P39" s="268"/>
      <c r="Q39" s="8"/>
      <c r="S39" s="265"/>
      <c r="T39" s="268"/>
      <c r="W39" s="265"/>
      <c r="X39" s="268"/>
    </row>
    <row r="40" spans="1:24" ht="14.25" thickBot="1" thickTop="1">
      <c r="A40" s="269" t="s">
        <v>173</v>
      </c>
      <c r="B40" s="261">
        <f>AVERAGE(B27:B38)</f>
        <v>4.5</v>
      </c>
      <c r="C40" s="261">
        <f>SUM(C27:C39)</f>
        <v>0</v>
      </c>
      <c r="D40" s="270"/>
      <c r="E40" s="261">
        <f>AVERAGE(E27:E38)</f>
        <v>45</v>
      </c>
      <c r="F40" s="271">
        <f>SUM(F27:F39)</f>
        <v>0</v>
      </c>
      <c r="G40" s="270"/>
      <c r="H40" s="261">
        <f>AVERAGE(H27:H38)</f>
        <v>45</v>
      </c>
      <c r="I40" s="261">
        <f>SUM(I27:I39)</f>
        <v>0</v>
      </c>
      <c r="J40" s="270"/>
      <c r="K40" s="272">
        <f>AVERAGE(K27:K38)</f>
        <v>150</v>
      </c>
      <c r="L40" s="273">
        <f>SUM(L27:L39)</f>
        <v>0</v>
      </c>
      <c r="M40" s="270"/>
      <c r="N40" s="274">
        <f>AVERAGE(N27:N38)</f>
        <v>40</v>
      </c>
      <c r="O40" s="262">
        <f>SUM(O27:O39)</f>
        <v>0</v>
      </c>
      <c r="P40" s="263">
        <f>SUM(P27:P38)</f>
        <v>0</v>
      </c>
      <c r="Q40" s="8"/>
      <c r="R40" s="274" t="e">
        <f>AVERAGE(R27:R38)</f>
        <v>#DIV/0!</v>
      </c>
      <c r="S40" s="262">
        <f>SUM(S27:S39)</f>
        <v>0</v>
      </c>
      <c r="T40" s="263">
        <f>SUM(T27:T38)</f>
        <v>0</v>
      </c>
      <c r="V40" s="274" t="e">
        <f>AVERAGE(V27:V38)</f>
        <v>#DIV/0!</v>
      </c>
      <c r="W40" s="262">
        <f>SUM(W27:W39)</f>
        <v>0</v>
      </c>
      <c r="X40" s="263">
        <f>SUM(X27:X38)</f>
        <v>0</v>
      </c>
    </row>
    <row r="41" ht="13.5" thickTop="1"/>
  </sheetData>
  <sheetProtection/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V39"/>
  <sheetViews>
    <sheetView zoomScalePageLayoutView="0" workbookViewId="0" topLeftCell="A1">
      <selection activeCell="D6" sqref="D6"/>
    </sheetView>
  </sheetViews>
  <sheetFormatPr defaultColWidth="9.140625" defaultRowHeight="12.75"/>
  <sheetData>
    <row r="1" spans="4:12" ht="12.75">
      <c r="D1" t="s">
        <v>152</v>
      </c>
      <c r="H1">
        <f>'Dairy &amp; Hf Inventory'!L3</f>
        <v>2019</v>
      </c>
      <c r="J1" t="s">
        <v>72</v>
      </c>
      <c r="K1" s="5"/>
      <c r="L1" s="5"/>
    </row>
    <row r="2" spans="1:10" ht="24">
      <c r="A2" s="275" t="s">
        <v>174</v>
      </c>
      <c r="B2" s="156"/>
      <c r="C2" s="156"/>
      <c r="D2" t="s">
        <v>154</v>
      </c>
      <c r="H2" s="156" t="s">
        <v>155</v>
      </c>
      <c r="I2" s="156"/>
      <c r="J2" s="156"/>
    </row>
    <row r="3" spans="1:10" ht="24">
      <c r="A3" s="287"/>
      <c r="B3" s="146"/>
      <c r="C3" s="282" t="s">
        <v>262</v>
      </c>
      <c r="H3" s="146"/>
      <c r="I3" s="146"/>
      <c r="J3" s="146"/>
    </row>
    <row r="4" spans="1:17" ht="13.5" thickBot="1">
      <c r="A4" s="207"/>
      <c r="B4" s="208"/>
      <c r="C4" s="208"/>
      <c r="D4" s="209"/>
      <c r="E4" s="208"/>
      <c r="F4" s="208"/>
      <c r="G4" s="209"/>
      <c r="H4" s="208"/>
      <c r="I4" s="208"/>
      <c r="J4" s="209"/>
      <c r="K4" s="208"/>
      <c r="L4" s="208"/>
      <c r="M4" s="209"/>
      <c r="N4" s="208"/>
      <c r="O4" s="208"/>
      <c r="P4" s="208"/>
      <c r="Q4" s="210"/>
    </row>
    <row r="5" spans="1:22" ht="14.25" thickBot="1" thickTop="1">
      <c r="A5" s="211" t="s">
        <v>70</v>
      </c>
      <c r="B5" s="212" t="s">
        <v>156</v>
      </c>
      <c r="C5" s="213"/>
      <c r="D5" s="214"/>
      <c r="E5" s="215" t="s">
        <v>157</v>
      </c>
      <c r="F5" s="216"/>
      <c r="G5" s="214"/>
      <c r="H5" s="217" t="s">
        <v>158</v>
      </c>
      <c r="I5" s="218"/>
      <c r="J5" s="214"/>
      <c r="K5" s="219" t="s">
        <v>159</v>
      </c>
      <c r="L5" s="220"/>
      <c r="M5" s="214"/>
      <c r="N5" s="217" t="s">
        <v>160</v>
      </c>
      <c r="O5" s="220"/>
      <c r="P5" s="221" t="s">
        <v>161</v>
      </c>
      <c r="Q5" s="210"/>
      <c r="R5" s="209"/>
      <c r="S5" s="209"/>
      <c r="T5" s="209"/>
      <c r="U5" s="209"/>
      <c r="V5" s="209"/>
    </row>
    <row r="6" spans="1:22" ht="14.25" thickBot="1" thickTop="1">
      <c r="A6" s="222"/>
      <c r="B6" s="223" t="s">
        <v>162</v>
      </c>
      <c r="C6" s="223" t="s">
        <v>163</v>
      </c>
      <c r="D6" s="224"/>
      <c r="E6" s="225" t="s">
        <v>164</v>
      </c>
      <c r="F6" s="226" t="s">
        <v>163</v>
      </c>
      <c r="G6" s="224"/>
      <c r="H6" s="227" t="s">
        <v>164</v>
      </c>
      <c r="I6" s="223" t="s">
        <v>163</v>
      </c>
      <c r="J6" s="224"/>
      <c r="K6" s="228" t="s">
        <v>164</v>
      </c>
      <c r="L6" s="226" t="s">
        <v>163</v>
      </c>
      <c r="M6" s="224"/>
      <c r="N6" s="227" t="s">
        <v>162</v>
      </c>
      <c r="O6" s="223" t="s">
        <v>163</v>
      </c>
      <c r="P6" s="222" t="s">
        <v>165</v>
      </c>
      <c r="Q6" s="8"/>
      <c r="R6" s="229"/>
      <c r="S6" s="229"/>
      <c r="T6" s="229"/>
      <c r="U6" s="229"/>
      <c r="V6" s="229"/>
    </row>
    <row r="7" spans="1:22" ht="14.25" thickBot="1" thickTop="1">
      <c r="A7" s="230" t="s">
        <v>59</v>
      </c>
      <c r="B7" s="231"/>
      <c r="C7" s="232"/>
      <c r="D7" s="214"/>
      <c r="E7" s="233"/>
      <c r="F7" s="234"/>
      <c r="G7" s="214"/>
      <c r="H7" s="231"/>
      <c r="I7" s="232"/>
      <c r="J7" s="235"/>
      <c r="K7" s="233"/>
      <c r="L7" s="234"/>
      <c r="M7" s="214"/>
      <c r="N7" s="231"/>
      <c r="O7" s="232"/>
      <c r="P7" s="230"/>
      <c r="Q7" s="8"/>
      <c r="R7" s="8"/>
      <c r="S7" s="7"/>
      <c r="T7" s="8"/>
      <c r="U7" s="8"/>
      <c r="V7" s="8"/>
    </row>
    <row r="8" spans="1:22" ht="14.25" thickBot="1" thickTop="1">
      <c r="A8" s="230" t="s">
        <v>60</v>
      </c>
      <c r="B8" s="231"/>
      <c r="C8" s="232"/>
      <c r="D8" s="214"/>
      <c r="E8" s="233"/>
      <c r="F8" s="234"/>
      <c r="G8" s="214"/>
      <c r="H8" s="231"/>
      <c r="I8" s="232"/>
      <c r="J8" s="235"/>
      <c r="K8" s="233"/>
      <c r="L8" s="234"/>
      <c r="M8" s="214"/>
      <c r="N8" s="231"/>
      <c r="O8" s="232"/>
      <c r="P8" s="230"/>
      <c r="Q8" s="8"/>
      <c r="R8" s="8"/>
      <c r="S8" s="8"/>
      <c r="T8" s="8"/>
      <c r="U8" s="8"/>
      <c r="V8" s="8"/>
    </row>
    <row r="9" spans="1:22" ht="14.25" thickBot="1" thickTop="1">
      <c r="A9" s="230" t="s">
        <v>69</v>
      </c>
      <c r="B9" s="231"/>
      <c r="C9" s="232"/>
      <c r="D9" s="214"/>
      <c r="E9" s="233"/>
      <c r="F9" s="234"/>
      <c r="G9" s="214"/>
      <c r="H9" s="231"/>
      <c r="I9" s="232"/>
      <c r="J9" s="235"/>
      <c r="K9" s="233"/>
      <c r="L9" s="234"/>
      <c r="M9" s="214"/>
      <c r="N9" s="231"/>
      <c r="O9" s="232"/>
      <c r="P9" s="230"/>
      <c r="Q9" s="8"/>
      <c r="R9" s="8"/>
      <c r="S9" s="8"/>
      <c r="T9" s="8"/>
      <c r="U9" s="8"/>
      <c r="V9" s="8"/>
    </row>
    <row r="10" spans="1:22" ht="14.25" thickBot="1" thickTop="1">
      <c r="A10" s="230" t="s">
        <v>166</v>
      </c>
      <c r="B10" s="231"/>
      <c r="C10" s="232"/>
      <c r="D10" s="214"/>
      <c r="E10" s="233"/>
      <c r="F10" s="236"/>
      <c r="G10" s="214"/>
      <c r="H10" s="231"/>
      <c r="I10" s="232"/>
      <c r="J10" s="235"/>
      <c r="K10" s="233"/>
      <c r="L10" s="234"/>
      <c r="M10" s="214"/>
      <c r="N10" s="231"/>
      <c r="O10" s="232"/>
      <c r="P10" s="230"/>
      <c r="Q10" s="8"/>
      <c r="R10" s="8"/>
      <c r="S10" s="8"/>
      <c r="T10" s="8"/>
      <c r="U10" s="8"/>
      <c r="V10" s="8"/>
    </row>
    <row r="11" spans="1:16" ht="14.25" thickBot="1" thickTop="1">
      <c r="A11" s="237" t="s">
        <v>61</v>
      </c>
      <c r="B11" s="231"/>
      <c r="C11" s="232"/>
      <c r="D11" s="214"/>
      <c r="E11" s="233"/>
      <c r="F11" s="236"/>
      <c r="G11" s="214"/>
      <c r="H11" s="231"/>
      <c r="I11" s="232"/>
      <c r="J11" s="235"/>
      <c r="K11" s="233"/>
      <c r="L11" s="234"/>
      <c r="M11" s="214"/>
      <c r="N11" s="231"/>
      <c r="O11" s="232"/>
      <c r="P11" s="230"/>
    </row>
    <row r="12" spans="1:16" ht="14.25" thickBot="1" thickTop="1">
      <c r="A12" s="237" t="s">
        <v>62</v>
      </c>
      <c r="B12" s="231"/>
      <c r="C12" s="232"/>
      <c r="D12" s="214"/>
      <c r="E12" s="233"/>
      <c r="F12" s="236"/>
      <c r="G12" s="214"/>
      <c r="H12" s="231"/>
      <c r="I12" s="232"/>
      <c r="J12" s="235"/>
      <c r="K12" s="233"/>
      <c r="L12" s="234"/>
      <c r="M12" s="214"/>
      <c r="N12" s="231"/>
      <c r="O12" s="232"/>
      <c r="P12" s="230"/>
    </row>
    <row r="13" spans="1:16" ht="14.25" thickBot="1" thickTop="1">
      <c r="A13" s="237" t="s">
        <v>63</v>
      </c>
      <c r="B13" s="231"/>
      <c r="C13" s="232"/>
      <c r="D13" s="214"/>
      <c r="E13" s="233"/>
      <c r="F13" s="236"/>
      <c r="G13" s="214"/>
      <c r="H13" s="231"/>
      <c r="I13" s="232"/>
      <c r="J13" s="235"/>
      <c r="K13" s="233"/>
      <c r="L13" s="234"/>
      <c r="M13" s="214"/>
      <c r="N13" s="231"/>
      <c r="O13" s="232"/>
      <c r="P13" s="230"/>
    </row>
    <row r="14" spans="1:16" ht="14.25" thickBot="1" thickTop="1">
      <c r="A14" s="237" t="s">
        <v>64</v>
      </c>
      <c r="B14" s="231"/>
      <c r="C14" s="232"/>
      <c r="D14" s="214"/>
      <c r="E14" s="233"/>
      <c r="F14" s="236"/>
      <c r="G14" s="214"/>
      <c r="H14" s="231"/>
      <c r="I14" s="232"/>
      <c r="J14" s="235"/>
      <c r="K14" s="233"/>
      <c r="L14" s="234"/>
      <c r="M14" s="214"/>
      <c r="N14" s="231"/>
      <c r="O14" s="232"/>
      <c r="P14" s="230"/>
    </row>
    <row r="15" spans="1:16" ht="14.25" thickBot="1" thickTop="1">
      <c r="A15" s="237" t="s">
        <v>65</v>
      </c>
      <c r="B15" s="231"/>
      <c r="C15" s="232"/>
      <c r="D15" s="214"/>
      <c r="E15" s="233"/>
      <c r="F15" s="236"/>
      <c r="G15" s="214"/>
      <c r="H15" s="231"/>
      <c r="I15" s="232"/>
      <c r="J15" s="235"/>
      <c r="K15" s="233"/>
      <c r="L15" s="234"/>
      <c r="M15" s="214"/>
      <c r="N15" s="231"/>
      <c r="O15" s="232"/>
      <c r="P15" s="230"/>
    </row>
    <row r="16" spans="1:16" ht="14.25" thickBot="1" thickTop="1">
      <c r="A16" s="237" t="s">
        <v>66</v>
      </c>
      <c r="B16" s="231"/>
      <c r="C16" s="232"/>
      <c r="D16" s="214"/>
      <c r="E16" s="233"/>
      <c r="F16" s="236"/>
      <c r="G16" s="214"/>
      <c r="H16" s="231"/>
      <c r="I16" s="232"/>
      <c r="J16" s="235"/>
      <c r="K16" s="233"/>
      <c r="L16" s="234"/>
      <c r="M16" s="214"/>
      <c r="N16" s="231"/>
      <c r="O16" s="232"/>
      <c r="P16" s="230"/>
    </row>
    <row r="17" spans="1:16" ht="14.25" thickBot="1" thickTop="1">
      <c r="A17" s="237" t="s">
        <v>67</v>
      </c>
      <c r="B17" s="231"/>
      <c r="C17" s="232"/>
      <c r="D17" s="214"/>
      <c r="E17" s="233"/>
      <c r="F17" s="236"/>
      <c r="G17" s="214"/>
      <c r="H17" s="231"/>
      <c r="I17" s="232"/>
      <c r="J17" s="235"/>
      <c r="K17" s="233"/>
      <c r="L17" s="234"/>
      <c r="M17" s="214"/>
      <c r="N17" s="231"/>
      <c r="O17" s="232"/>
      <c r="P17" s="230"/>
    </row>
    <row r="18" spans="1:16" ht="14.25" thickBot="1" thickTop="1">
      <c r="A18" s="237" t="s">
        <v>68</v>
      </c>
      <c r="B18" s="231"/>
      <c r="C18" s="232"/>
      <c r="D18" s="214"/>
      <c r="E18" s="233"/>
      <c r="F18" s="236"/>
      <c r="G18" s="214"/>
      <c r="H18" s="231"/>
      <c r="I18" s="232"/>
      <c r="J18" s="235"/>
      <c r="K18" s="233"/>
      <c r="L18" s="234"/>
      <c r="M18" s="214"/>
      <c r="N18" s="231"/>
      <c r="O18" s="232"/>
      <c r="P18" s="230"/>
    </row>
    <row r="19" spans="1:16" ht="14.25" thickBot="1" thickTop="1">
      <c r="A19" s="216"/>
      <c r="B19" s="238"/>
      <c r="C19" s="238"/>
      <c r="D19" s="209"/>
      <c r="E19" s="239"/>
      <c r="F19" s="239"/>
      <c r="G19" s="209"/>
      <c r="H19" s="238"/>
      <c r="I19" s="238"/>
      <c r="J19" s="209"/>
      <c r="K19" s="240"/>
      <c r="L19" s="240"/>
      <c r="M19" s="209"/>
      <c r="N19" s="238"/>
      <c r="O19" s="238"/>
      <c r="P19" s="241"/>
    </row>
    <row r="20" spans="1:16" ht="14.25" thickBot="1" thickTop="1">
      <c r="A20" s="237" t="s">
        <v>167</v>
      </c>
      <c r="B20" s="231">
        <f>SUM(B7:B18)</f>
        <v>0</v>
      </c>
      <c r="C20" s="231">
        <f>SUM(C7:C18)</f>
        <v>0</v>
      </c>
      <c r="D20" s="235"/>
      <c r="E20" s="242">
        <f>SUM(E7:E18)</f>
        <v>0</v>
      </c>
      <c r="F20" s="243">
        <f>SUM(F7:F18)</f>
        <v>0</v>
      </c>
      <c r="G20" s="235"/>
      <c r="H20" s="244">
        <f>SUM(H7:H18)</f>
        <v>0</v>
      </c>
      <c r="I20" s="231">
        <f>SUM(I7:I18)</f>
        <v>0</v>
      </c>
      <c r="J20" s="214"/>
      <c r="K20" s="233">
        <f>SUM(K7:K18)</f>
        <v>0</v>
      </c>
      <c r="L20" s="233">
        <f>SUM(L7:L18)</f>
        <v>0</v>
      </c>
      <c r="M20" s="235"/>
      <c r="N20" s="244">
        <f>SUM(N7:N18)</f>
        <v>0</v>
      </c>
      <c r="O20" s="231">
        <f>SUM(O7:O18)</f>
        <v>0</v>
      </c>
      <c r="P20" s="230">
        <f>SUM(P7:P18)</f>
        <v>0</v>
      </c>
    </row>
    <row r="21" spans="4:13" ht="13.5" thickTop="1">
      <c r="D21" s="8"/>
      <c r="G21" s="8"/>
      <c r="M21" s="8"/>
    </row>
    <row r="22" ht="12.75">
      <c r="D22" s="8"/>
    </row>
    <row r="23" spans="4:5" ht="13.5" thickBot="1">
      <c r="D23" s="8"/>
      <c r="E23" t="s">
        <v>168</v>
      </c>
    </row>
    <row r="24" spans="1:17" ht="13.5" thickTop="1">
      <c r="A24" s="245" t="s">
        <v>70</v>
      </c>
      <c r="B24" s="246" t="s">
        <v>156</v>
      </c>
      <c r="C24" s="246"/>
      <c r="D24" s="209"/>
      <c r="E24" s="247" t="s">
        <v>157</v>
      </c>
      <c r="F24" s="248"/>
      <c r="G24" s="209"/>
      <c r="H24" s="249" t="s">
        <v>158</v>
      </c>
      <c r="I24" s="250"/>
      <c r="J24" s="251"/>
      <c r="K24" s="252" t="s">
        <v>159</v>
      </c>
      <c r="L24" s="248"/>
      <c r="M24" s="209"/>
      <c r="N24" s="249" t="s">
        <v>160</v>
      </c>
      <c r="O24" s="253"/>
      <c r="P24" s="254" t="s">
        <v>169</v>
      </c>
      <c r="Q24" s="8"/>
    </row>
    <row r="25" spans="1:17" ht="13.5" thickBot="1">
      <c r="A25" s="255"/>
      <c r="B25" s="256" t="s">
        <v>170</v>
      </c>
      <c r="C25" s="257" t="s">
        <v>171</v>
      </c>
      <c r="D25" s="8"/>
      <c r="E25" s="256" t="s">
        <v>170</v>
      </c>
      <c r="F25" s="257" t="s">
        <v>171</v>
      </c>
      <c r="H25" s="256" t="s">
        <v>170</v>
      </c>
      <c r="I25" s="257" t="s">
        <v>171</v>
      </c>
      <c r="K25" s="256" t="s">
        <v>170</v>
      </c>
      <c r="L25" s="257" t="s">
        <v>171</v>
      </c>
      <c r="N25" s="256" t="s">
        <v>170</v>
      </c>
      <c r="O25" s="257" t="s">
        <v>171</v>
      </c>
      <c r="P25" s="258" t="s">
        <v>172</v>
      </c>
      <c r="Q25" s="8"/>
    </row>
    <row r="26" spans="1:17" ht="14.25" thickBot="1" thickTop="1">
      <c r="A26" s="259" t="s">
        <v>59</v>
      </c>
      <c r="B26" s="260">
        <v>4.5</v>
      </c>
      <c r="C26" s="261">
        <f aca="true" t="shared" si="0" ref="C26:C37">C7*B26</f>
        <v>0</v>
      </c>
      <c r="D26" s="8"/>
      <c r="E26" s="260">
        <v>45</v>
      </c>
      <c r="F26" s="261">
        <f aca="true" t="shared" si="1" ref="F26:F37">F7*E26</f>
        <v>0</v>
      </c>
      <c r="H26" s="260">
        <v>45</v>
      </c>
      <c r="I26" s="261">
        <f aca="true" t="shared" si="2" ref="I26:I37">I7*H26</f>
        <v>0</v>
      </c>
      <c r="K26" s="260">
        <v>150</v>
      </c>
      <c r="L26" s="261">
        <f aca="true" t="shared" si="3" ref="L26:L37">L7*K26</f>
        <v>0</v>
      </c>
      <c r="N26" s="260">
        <v>40</v>
      </c>
      <c r="O26" s="262">
        <f aca="true" t="shared" si="4" ref="O26:O37">O7*N26</f>
        <v>0</v>
      </c>
      <c r="P26" s="263">
        <f aca="true" t="shared" si="5" ref="P26:P37">SUM(C26+F26+I26+L26+O26)</f>
        <v>0</v>
      </c>
      <c r="Q26" s="8"/>
    </row>
    <row r="27" spans="1:17" ht="14.25" thickBot="1" thickTop="1">
      <c r="A27" s="259" t="s">
        <v>60</v>
      </c>
      <c r="B27" s="260"/>
      <c r="C27" s="261">
        <f t="shared" si="0"/>
        <v>0</v>
      </c>
      <c r="D27" s="8"/>
      <c r="E27" s="260"/>
      <c r="F27" s="261">
        <f t="shared" si="1"/>
        <v>0</v>
      </c>
      <c r="H27" s="260"/>
      <c r="I27" s="261">
        <f t="shared" si="2"/>
        <v>0</v>
      </c>
      <c r="K27" s="260"/>
      <c r="L27" s="261">
        <f t="shared" si="3"/>
        <v>0</v>
      </c>
      <c r="N27" s="260"/>
      <c r="O27" s="262">
        <f t="shared" si="4"/>
        <v>0</v>
      </c>
      <c r="P27" s="263">
        <f t="shared" si="5"/>
        <v>0</v>
      </c>
      <c r="Q27" s="8"/>
    </row>
    <row r="28" spans="1:17" ht="14.25" thickBot="1" thickTop="1">
      <c r="A28" s="259" t="s">
        <v>69</v>
      </c>
      <c r="B28" s="260"/>
      <c r="C28" s="261">
        <f t="shared" si="0"/>
        <v>0</v>
      </c>
      <c r="D28" s="8"/>
      <c r="E28" s="260"/>
      <c r="F28" s="261">
        <f t="shared" si="1"/>
        <v>0</v>
      </c>
      <c r="H28" s="260"/>
      <c r="I28" s="261">
        <f t="shared" si="2"/>
        <v>0</v>
      </c>
      <c r="K28" s="260"/>
      <c r="L28" s="261">
        <f t="shared" si="3"/>
        <v>0</v>
      </c>
      <c r="N28" s="260"/>
      <c r="O28" s="262">
        <f t="shared" si="4"/>
        <v>0</v>
      </c>
      <c r="P28" s="263">
        <f t="shared" si="5"/>
        <v>0</v>
      </c>
      <c r="Q28" s="8"/>
    </row>
    <row r="29" spans="1:17" ht="14.25" thickBot="1" thickTop="1">
      <c r="A29" s="259" t="s">
        <v>166</v>
      </c>
      <c r="B29" s="260"/>
      <c r="C29" s="261">
        <f t="shared" si="0"/>
        <v>0</v>
      </c>
      <c r="D29" s="8"/>
      <c r="E29" s="260"/>
      <c r="F29" s="261">
        <f t="shared" si="1"/>
        <v>0</v>
      </c>
      <c r="H29" s="260"/>
      <c r="I29" s="261">
        <f t="shared" si="2"/>
        <v>0</v>
      </c>
      <c r="K29" s="260"/>
      <c r="L29" s="261">
        <f t="shared" si="3"/>
        <v>0</v>
      </c>
      <c r="N29" s="260"/>
      <c r="O29" s="262">
        <f t="shared" si="4"/>
        <v>0</v>
      </c>
      <c r="P29" s="263">
        <f t="shared" si="5"/>
        <v>0</v>
      </c>
      <c r="Q29" s="8"/>
    </row>
    <row r="30" spans="1:17" ht="14.25" thickBot="1" thickTop="1">
      <c r="A30" s="264" t="s">
        <v>61</v>
      </c>
      <c r="B30" s="260"/>
      <c r="C30" s="261">
        <f t="shared" si="0"/>
        <v>0</v>
      </c>
      <c r="D30" s="8"/>
      <c r="E30" s="260"/>
      <c r="F30" s="261">
        <f t="shared" si="1"/>
        <v>0</v>
      </c>
      <c r="H30" s="260"/>
      <c r="I30" s="261">
        <f t="shared" si="2"/>
        <v>0</v>
      </c>
      <c r="K30" s="260"/>
      <c r="L30" s="261">
        <f t="shared" si="3"/>
        <v>0</v>
      </c>
      <c r="N30" s="260"/>
      <c r="O30" s="262">
        <f t="shared" si="4"/>
        <v>0</v>
      </c>
      <c r="P30" s="263">
        <f t="shared" si="5"/>
        <v>0</v>
      </c>
      <c r="Q30" s="8"/>
    </row>
    <row r="31" spans="1:17" ht="14.25" thickBot="1" thickTop="1">
      <c r="A31" s="264" t="s">
        <v>62</v>
      </c>
      <c r="B31" s="260"/>
      <c r="C31" s="261">
        <f t="shared" si="0"/>
        <v>0</v>
      </c>
      <c r="E31" s="260"/>
      <c r="F31" s="261">
        <f t="shared" si="1"/>
        <v>0</v>
      </c>
      <c r="H31" s="260"/>
      <c r="I31" s="261">
        <f t="shared" si="2"/>
        <v>0</v>
      </c>
      <c r="K31" s="260"/>
      <c r="L31" s="261">
        <f t="shared" si="3"/>
        <v>0</v>
      </c>
      <c r="N31" s="260"/>
      <c r="O31" s="262">
        <f t="shared" si="4"/>
        <v>0</v>
      </c>
      <c r="P31" s="263">
        <f t="shared" si="5"/>
        <v>0</v>
      </c>
      <c r="Q31" s="8"/>
    </row>
    <row r="32" spans="1:17" ht="14.25" thickBot="1" thickTop="1">
      <c r="A32" s="264" t="s">
        <v>63</v>
      </c>
      <c r="B32" s="260"/>
      <c r="C32" s="261">
        <f t="shared" si="0"/>
        <v>0</v>
      </c>
      <c r="E32" s="260"/>
      <c r="F32" s="261">
        <f t="shared" si="1"/>
        <v>0</v>
      </c>
      <c r="H32" s="260"/>
      <c r="I32" s="261">
        <f t="shared" si="2"/>
        <v>0</v>
      </c>
      <c r="K32" s="260"/>
      <c r="L32" s="261">
        <f t="shared" si="3"/>
        <v>0</v>
      </c>
      <c r="N32" s="260"/>
      <c r="O32" s="262">
        <f t="shared" si="4"/>
        <v>0</v>
      </c>
      <c r="P32" s="263">
        <f t="shared" si="5"/>
        <v>0</v>
      </c>
      <c r="Q32" s="8"/>
    </row>
    <row r="33" spans="1:17" ht="14.25" thickBot="1" thickTop="1">
      <c r="A33" s="264" t="s">
        <v>64</v>
      </c>
      <c r="B33" s="260"/>
      <c r="C33" s="261">
        <f t="shared" si="0"/>
        <v>0</v>
      </c>
      <c r="E33" s="260"/>
      <c r="F33" s="261">
        <f t="shared" si="1"/>
        <v>0</v>
      </c>
      <c r="H33" s="260"/>
      <c r="I33" s="261">
        <f t="shared" si="2"/>
        <v>0</v>
      </c>
      <c r="K33" s="260"/>
      <c r="L33" s="261">
        <f t="shared" si="3"/>
        <v>0</v>
      </c>
      <c r="N33" s="260"/>
      <c r="O33" s="262">
        <f t="shared" si="4"/>
        <v>0</v>
      </c>
      <c r="P33" s="263">
        <f t="shared" si="5"/>
        <v>0</v>
      </c>
      <c r="Q33" s="8"/>
    </row>
    <row r="34" spans="1:17" ht="14.25" thickBot="1" thickTop="1">
      <c r="A34" s="264" t="s">
        <v>65</v>
      </c>
      <c r="B34" s="260"/>
      <c r="C34" s="261">
        <f t="shared" si="0"/>
        <v>0</v>
      </c>
      <c r="E34" s="260"/>
      <c r="F34" s="261">
        <f t="shared" si="1"/>
        <v>0</v>
      </c>
      <c r="H34" s="260"/>
      <c r="I34" s="261">
        <f t="shared" si="2"/>
        <v>0</v>
      </c>
      <c r="K34" s="260"/>
      <c r="L34" s="261">
        <f t="shared" si="3"/>
        <v>0</v>
      </c>
      <c r="N34" s="260"/>
      <c r="O34" s="262">
        <f t="shared" si="4"/>
        <v>0</v>
      </c>
      <c r="P34" s="263">
        <f t="shared" si="5"/>
        <v>0</v>
      </c>
      <c r="Q34" s="8"/>
    </row>
    <row r="35" spans="1:17" ht="14.25" thickBot="1" thickTop="1">
      <c r="A35" s="264" t="s">
        <v>66</v>
      </c>
      <c r="B35" s="260"/>
      <c r="C35" s="261">
        <f t="shared" si="0"/>
        <v>0</v>
      </c>
      <c r="E35" s="260"/>
      <c r="F35" s="261">
        <f t="shared" si="1"/>
        <v>0</v>
      </c>
      <c r="H35" s="260"/>
      <c r="I35" s="261">
        <f t="shared" si="2"/>
        <v>0</v>
      </c>
      <c r="K35" s="260"/>
      <c r="L35" s="261">
        <f t="shared" si="3"/>
        <v>0</v>
      </c>
      <c r="N35" s="260"/>
      <c r="O35" s="262">
        <f t="shared" si="4"/>
        <v>0</v>
      </c>
      <c r="P35" s="263">
        <f t="shared" si="5"/>
        <v>0</v>
      </c>
      <c r="Q35" s="8"/>
    </row>
    <row r="36" spans="1:17" ht="14.25" thickBot="1" thickTop="1">
      <c r="A36" s="264" t="s">
        <v>67</v>
      </c>
      <c r="B36" s="260"/>
      <c r="C36" s="261">
        <f t="shared" si="0"/>
        <v>0</v>
      </c>
      <c r="E36" s="260"/>
      <c r="F36" s="261">
        <f t="shared" si="1"/>
        <v>0</v>
      </c>
      <c r="H36" s="260"/>
      <c r="I36" s="261">
        <f t="shared" si="2"/>
        <v>0</v>
      </c>
      <c r="K36" s="260"/>
      <c r="L36" s="261">
        <f t="shared" si="3"/>
        <v>0</v>
      </c>
      <c r="N36" s="260"/>
      <c r="O36" s="262">
        <f t="shared" si="4"/>
        <v>0</v>
      </c>
      <c r="P36" s="263">
        <f t="shared" si="5"/>
        <v>0</v>
      </c>
      <c r="Q36" s="8"/>
    </row>
    <row r="37" spans="1:17" ht="14.25" thickBot="1" thickTop="1">
      <c r="A37" s="264" t="s">
        <v>68</v>
      </c>
      <c r="B37" s="260"/>
      <c r="C37" s="261">
        <f t="shared" si="0"/>
        <v>0</v>
      </c>
      <c r="E37" s="260"/>
      <c r="F37" s="261">
        <f t="shared" si="1"/>
        <v>0</v>
      </c>
      <c r="H37" s="260"/>
      <c r="I37" s="261">
        <f t="shared" si="2"/>
        <v>0</v>
      </c>
      <c r="K37" s="260"/>
      <c r="L37" s="261">
        <f t="shared" si="3"/>
        <v>0</v>
      </c>
      <c r="N37" s="260"/>
      <c r="O37" s="262">
        <f t="shared" si="4"/>
        <v>0</v>
      </c>
      <c r="P37" s="263">
        <f t="shared" si="5"/>
        <v>0</v>
      </c>
      <c r="Q37" s="8"/>
    </row>
    <row r="38" spans="1:17" ht="14.25" thickBot="1" thickTop="1">
      <c r="A38" s="216"/>
      <c r="C38" s="265"/>
      <c r="E38" s="266"/>
      <c r="F38" s="267"/>
      <c r="I38" s="265"/>
      <c r="L38" s="265"/>
      <c r="O38" s="265"/>
      <c r="P38" s="268"/>
      <c r="Q38" s="8"/>
    </row>
    <row r="39" spans="1:17" ht="14.25" thickBot="1" thickTop="1">
      <c r="A39" s="269" t="s">
        <v>173</v>
      </c>
      <c r="B39" s="261">
        <f>AVERAGE(B26:B37)</f>
        <v>4.5</v>
      </c>
      <c r="C39" s="261">
        <f>SUM(C26:C38)</f>
        <v>0</v>
      </c>
      <c r="D39" s="270"/>
      <c r="E39" s="261">
        <f>AVERAGE(E26:E37)</f>
        <v>45</v>
      </c>
      <c r="F39" s="271">
        <f>SUM(F26:F38)</f>
        <v>0</v>
      </c>
      <c r="G39" s="270"/>
      <c r="H39" s="261">
        <f>AVERAGE(H26:H37)</f>
        <v>45</v>
      </c>
      <c r="I39" s="261">
        <f>SUM(I26:I38)</f>
        <v>0</v>
      </c>
      <c r="J39" s="270"/>
      <c r="K39" s="272">
        <f>AVERAGE(K26:K37)</f>
        <v>150</v>
      </c>
      <c r="L39" s="273">
        <f>SUM(L26:L38)</f>
        <v>0</v>
      </c>
      <c r="M39" s="270"/>
      <c r="N39" s="274">
        <f>AVERAGE(N26:N37)</f>
        <v>40</v>
      </c>
      <c r="O39" s="262">
        <f>SUM(O26:O38)</f>
        <v>0</v>
      </c>
      <c r="P39" s="263">
        <f>SUM(P26:P37)</f>
        <v>0</v>
      </c>
      <c r="Q39" s="8"/>
    </row>
    <row r="40" ht="13.5" thickTop="1"/>
  </sheetData>
  <sheetProtection/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2:Z65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2.7109375" style="0" customWidth="1"/>
  </cols>
  <sheetData>
    <row r="2" spans="2:19" ht="21">
      <c r="B2" s="4" t="s">
        <v>179</v>
      </c>
      <c r="D2" s="292" t="s">
        <v>180</v>
      </c>
      <c r="G2" s="293"/>
      <c r="H2" s="293"/>
      <c r="I2" s="294" t="s">
        <v>72</v>
      </c>
      <c r="J2" s="295"/>
      <c r="K2" s="295"/>
      <c r="P2" s="8"/>
      <c r="S2" s="8"/>
    </row>
    <row r="3" spans="2:25" ht="18" thickBot="1">
      <c r="B3" s="296" t="s">
        <v>181</v>
      </c>
      <c r="C3" s="297" t="e">
        <f>K31</f>
        <v>#DIV/0!</v>
      </c>
      <c r="E3" s="440" t="s">
        <v>225</v>
      </c>
      <c r="F3" s="295"/>
      <c r="G3" s="295"/>
      <c r="H3" s="295"/>
      <c r="I3" s="293"/>
      <c r="J3" s="293"/>
      <c r="K3" s="293"/>
      <c r="L3" s="293"/>
      <c r="M3" s="298" t="s">
        <v>248</v>
      </c>
      <c r="N3" s="293"/>
      <c r="O3" s="299"/>
      <c r="P3" s="300"/>
      <c r="Q3" s="298" t="s">
        <v>183</v>
      </c>
      <c r="R3" s="293"/>
      <c r="S3" s="314"/>
      <c r="T3" s="314"/>
      <c r="U3" s="314"/>
      <c r="V3" s="314"/>
      <c r="W3" s="314"/>
      <c r="X3" s="314"/>
      <c r="Y3" s="314"/>
    </row>
    <row r="4" spans="2:25" ht="18" thickTop="1">
      <c r="B4" s="301"/>
      <c r="C4" s="302" t="s">
        <v>153</v>
      </c>
      <c r="D4" s="303"/>
      <c r="E4" s="298" t="s">
        <v>249</v>
      </c>
      <c r="F4" s="293"/>
      <c r="G4" s="293"/>
      <c r="H4" s="293"/>
      <c r="I4" s="293"/>
      <c r="J4" s="293"/>
      <c r="K4" s="304"/>
      <c r="L4" s="305"/>
      <c r="M4" s="306" t="s">
        <v>185</v>
      </c>
      <c r="N4" s="295"/>
      <c r="O4" s="299"/>
      <c r="P4" s="299"/>
      <c r="Q4" s="293"/>
      <c r="R4" s="304"/>
      <c r="S4" s="428"/>
      <c r="T4" s="429" t="s">
        <v>186</v>
      </c>
      <c r="U4" s="428"/>
      <c r="V4" s="428"/>
      <c r="W4" s="428"/>
      <c r="X4" s="428"/>
      <c r="Y4" s="430" t="s">
        <v>169</v>
      </c>
    </row>
    <row r="5" spans="2:25" ht="12.75">
      <c r="B5" s="146"/>
      <c r="D5" s="307" t="s">
        <v>187</v>
      </c>
      <c r="E5" s="298" t="s">
        <v>188</v>
      </c>
      <c r="F5" s="293"/>
      <c r="G5" s="293"/>
      <c r="H5" s="308"/>
      <c r="I5" s="308"/>
      <c r="J5" s="309"/>
      <c r="K5" s="422" t="s">
        <v>172</v>
      </c>
      <c r="L5" s="310"/>
      <c r="M5" s="4" t="s">
        <v>187</v>
      </c>
      <c r="N5" s="294"/>
      <c r="O5" s="308"/>
      <c r="P5" s="308"/>
      <c r="Q5" s="311"/>
      <c r="R5" s="422"/>
      <c r="S5" s="312" t="s">
        <v>189</v>
      </c>
      <c r="T5" s="312" t="s">
        <v>172</v>
      </c>
      <c r="U5" s="312" t="s">
        <v>172</v>
      </c>
      <c r="V5" s="312" t="s">
        <v>189</v>
      </c>
      <c r="W5" s="312" t="s">
        <v>172</v>
      </c>
      <c r="X5" s="312" t="s">
        <v>172</v>
      </c>
      <c r="Y5" s="313" t="s">
        <v>172</v>
      </c>
    </row>
    <row r="6" spans="2:25" ht="15.75" thickBot="1">
      <c r="B6" s="314"/>
      <c r="C6" s="314"/>
      <c r="D6" s="315" t="s">
        <v>190</v>
      </c>
      <c r="E6" s="316" t="s">
        <v>191</v>
      </c>
      <c r="F6" s="316" t="s">
        <v>192</v>
      </c>
      <c r="G6" s="316" t="s">
        <v>193</v>
      </c>
      <c r="H6" s="317" t="s">
        <v>194</v>
      </c>
      <c r="I6" s="317" t="s">
        <v>195</v>
      </c>
      <c r="J6" s="317"/>
      <c r="K6" s="318" t="s">
        <v>181</v>
      </c>
      <c r="L6" s="319"/>
      <c r="M6" s="413" t="s">
        <v>196</v>
      </c>
      <c r="N6" s="410" t="s">
        <v>197</v>
      </c>
      <c r="O6" s="410" t="s">
        <v>35</v>
      </c>
      <c r="P6" s="410" t="s">
        <v>198</v>
      </c>
      <c r="Q6" s="411" t="s">
        <v>20</v>
      </c>
      <c r="R6" s="423" t="s">
        <v>199</v>
      </c>
      <c r="S6" s="320" t="s">
        <v>200</v>
      </c>
      <c r="T6" s="320" t="s">
        <v>201</v>
      </c>
      <c r="U6" s="320" t="s">
        <v>192</v>
      </c>
      <c r="V6" s="320" t="s">
        <v>193</v>
      </c>
      <c r="W6" s="320" t="s">
        <v>194</v>
      </c>
      <c r="X6" s="320" t="s">
        <v>202</v>
      </c>
      <c r="Y6" s="321" t="s">
        <v>203</v>
      </c>
    </row>
    <row r="7" spans="2:26" ht="13.5" thickTop="1">
      <c r="B7" s="4" t="s">
        <v>59</v>
      </c>
      <c r="C7" s="270" t="s">
        <v>74</v>
      </c>
      <c r="D7" s="412"/>
      <c r="E7" s="412"/>
      <c r="F7" s="412"/>
      <c r="G7" s="412"/>
      <c r="H7" s="412"/>
      <c r="I7" s="412"/>
      <c r="J7" s="433" t="s">
        <v>23</v>
      </c>
      <c r="K7" s="431"/>
      <c r="L7" s="322"/>
      <c r="M7" s="419"/>
      <c r="N7" s="414"/>
      <c r="O7" s="414"/>
      <c r="P7" s="414"/>
      <c r="Q7" s="414"/>
      <c r="R7" s="424"/>
      <c r="S7" s="323">
        <f aca="true" t="shared" si="0" ref="S7:X7">SUM(D7,D8,M7)*D36</f>
        <v>0</v>
      </c>
      <c r="T7" s="323">
        <f t="shared" si="0"/>
        <v>0</v>
      </c>
      <c r="U7" s="323">
        <f t="shared" si="0"/>
        <v>0</v>
      </c>
      <c r="V7" s="323">
        <f t="shared" si="0"/>
        <v>0</v>
      </c>
      <c r="W7" s="323">
        <f t="shared" si="0"/>
        <v>0</v>
      </c>
      <c r="X7" s="323">
        <f t="shared" si="0"/>
        <v>0</v>
      </c>
      <c r="Y7" s="324">
        <f>SUM(S7:X7)</f>
        <v>0</v>
      </c>
      <c r="Z7" s="298" t="s">
        <v>59</v>
      </c>
    </row>
    <row r="8" spans="2:26" ht="12.75">
      <c r="B8" s="4"/>
      <c r="C8" s="270" t="s">
        <v>204</v>
      </c>
      <c r="D8" s="409"/>
      <c r="E8" s="409"/>
      <c r="F8" s="409"/>
      <c r="G8" s="409"/>
      <c r="H8" s="409"/>
      <c r="I8" s="409"/>
      <c r="J8" s="434"/>
      <c r="K8" s="325" t="s">
        <v>23</v>
      </c>
      <c r="L8" s="322"/>
      <c r="M8" s="420"/>
      <c r="N8" s="415"/>
      <c r="O8" s="415"/>
      <c r="P8" s="415"/>
      <c r="Q8" s="415"/>
      <c r="R8" s="425"/>
      <c r="S8" s="326"/>
      <c r="T8" s="326"/>
      <c r="U8" s="326"/>
      <c r="V8" s="327"/>
      <c r="W8" s="327"/>
      <c r="X8" s="327"/>
      <c r="Y8" s="328"/>
      <c r="Z8" s="298"/>
    </row>
    <row r="9" spans="2:26" ht="12.75">
      <c r="B9" s="4" t="s">
        <v>60</v>
      </c>
      <c r="C9" s="270" t="s">
        <v>74</v>
      </c>
      <c r="D9" s="409"/>
      <c r="E9" s="409"/>
      <c r="F9" s="409"/>
      <c r="G9" s="409"/>
      <c r="H9" s="409"/>
      <c r="I9" s="409"/>
      <c r="J9" s="435" t="s">
        <v>23</v>
      </c>
      <c r="K9" s="431"/>
      <c r="L9" s="322"/>
      <c r="M9" s="419"/>
      <c r="N9" s="414"/>
      <c r="O9" s="414"/>
      <c r="P9" s="414"/>
      <c r="Q9" s="414"/>
      <c r="R9" s="424"/>
      <c r="S9" s="323">
        <f aca="true" t="shared" si="1" ref="S9:X9">SUM(D9,D10,M9)*D36</f>
        <v>0</v>
      </c>
      <c r="T9" s="323">
        <f t="shared" si="1"/>
        <v>0</v>
      </c>
      <c r="U9" s="323">
        <f t="shared" si="1"/>
        <v>0</v>
      </c>
      <c r="V9" s="323">
        <f t="shared" si="1"/>
        <v>0</v>
      </c>
      <c r="W9" s="323">
        <f t="shared" si="1"/>
        <v>0</v>
      </c>
      <c r="X9" s="323">
        <f t="shared" si="1"/>
        <v>0</v>
      </c>
      <c r="Y9" s="324">
        <f>SUM(S9:X9)</f>
        <v>0</v>
      </c>
      <c r="Z9" s="298" t="s">
        <v>60</v>
      </c>
    </row>
    <row r="10" spans="2:26" ht="12.75">
      <c r="B10" s="4"/>
      <c r="C10" s="270" t="s">
        <v>204</v>
      </c>
      <c r="D10" s="409"/>
      <c r="E10" s="409"/>
      <c r="F10" s="409"/>
      <c r="G10" s="409"/>
      <c r="H10" s="409"/>
      <c r="I10" s="409"/>
      <c r="J10" s="434"/>
      <c r="K10" s="325" t="s">
        <v>23</v>
      </c>
      <c r="L10" s="322"/>
      <c r="M10" s="420"/>
      <c r="N10" s="415"/>
      <c r="O10" s="415"/>
      <c r="P10" s="415"/>
      <c r="Q10" s="415"/>
      <c r="R10" s="425"/>
      <c r="S10" s="326"/>
      <c r="T10" s="326"/>
      <c r="U10" s="326"/>
      <c r="V10" s="327"/>
      <c r="W10" s="327"/>
      <c r="X10" s="327"/>
      <c r="Y10" s="328"/>
      <c r="Z10" s="298"/>
    </row>
    <row r="11" spans="2:26" ht="12.75">
      <c r="B11" s="4" t="s">
        <v>69</v>
      </c>
      <c r="C11" s="270" t="s">
        <v>74</v>
      </c>
      <c r="D11" s="409"/>
      <c r="E11" s="409"/>
      <c r="F11" s="409"/>
      <c r="G11" s="409"/>
      <c r="H11" s="409"/>
      <c r="I11" s="409"/>
      <c r="J11" s="435" t="s">
        <v>23</v>
      </c>
      <c r="K11" s="431"/>
      <c r="L11" s="322"/>
      <c r="M11" s="419"/>
      <c r="N11" s="414"/>
      <c r="O11" s="414"/>
      <c r="P11" s="414"/>
      <c r="Q11" s="414"/>
      <c r="R11" s="424"/>
      <c r="S11" s="323">
        <f aca="true" t="shared" si="2" ref="S11:X11">SUM(D11,D12,M11)*D36</f>
        <v>0</v>
      </c>
      <c r="T11" s="323">
        <f t="shared" si="2"/>
        <v>0</v>
      </c>
      <c r="U11" s="323">
        <f t="shared" si="2"/>
        <v>0</v>
      </c>
      <c r="V11" s="323">
        <f t="shared" si="2"/>
        <v>0</v>
      </c>
      <c r="W11" s="323">
        <f t="shared" si="2"/>
        <v>0</v>
      </c>
      <c r="X11" s="323">
        <f t="shared" si="2"/>
        <v>0</v>
      </c>
      <c r="Y11" s="324">
        <f>SUM(S11:X11)</f>
        <v>0</v>
      </c>
      <c r="Z11" s="298" t="s">
        <v>69</v>
      </c>
    </row>
    <row r="12" spans="2:26" ht="12.75">
      <c r="B12" s="4"/>
      <c r="C12" s="270" t="s">
        <v>204</v>
      </c>
      <c r="D12" s="409"/>
      <c r="E12" s="409"/>
      <c r="F12" s="409"/>
      <c r="G12" s="409"/>
      <c r="H12" s="409"/>
      <c r="I12" s="409"/>
      <c r="J12" s="434"/>
      <c r="K12" s="325" t="s">
        <v>23</v>
      </c>
      <c r="L12" s="322"/>
      <c r="M12" s="420"/>
      <c r="N12" s="415"/>
      <c r="O12" s="415"/>
      <c r="P12" s="415"/>
      <c r="Q12" s="415"/>
      <c r="R12" s="425"/>
      <c r="S12" s="326"/>
      <c r="T12" s="326"/>
      <c r="U12" s="326"/>
      <c r="V12" s="327"/>
      <c r="W12" s="327"/>
      <c r="X12" s="327"/>
      <c r="Y12" s="328"/>
      <c r="Z12" s="298"/>
    </row>
    <row r="13" spans="2:26" ht="12.75">
      <c r="B13" s="4" t="s">
        <v>166</v>
      </c>
      <c r="C13" s="270" t="s">
        <v>74</v>
      </c>
      <c r="D13" s="409"/>
      <c r="E13" s="409"/>
      <c r="F13" s="409"/>
      <c r="G13" s="409"/>
      <c r="H13" s="409"/>
      <c r="I13" s="409"/>
      <c r="J13" s="435" t="s">
        <v>23</v>
      </c>
      <c r="K13" s="431"/>
      <c r="L13" s="322"/>
      <c r="M13" s="419"/>
      <c r="N13" s="414"/>
      <c r="O13" s="414"/>
      <c r="P13" s="414"/>
      <c r="Q13" s="414"/>
      <c r="R13" s="424"/>
      <c r="S13" s="323">
        <f aca="true" t="shared" si="3" ref="S13:X13">SUM(D13,D14,M13)*D36</f>
        <v>0</v>
      </c>
      <c r="T13" s="323">
        <f t="shared" si="3"/>
        <v>0</v>
      </c>
      <c r="U13" s="323">
        <f t="shared" si="3"/>
        <v>0</v>
      </c>
      <c r="V13" s="323">
        <f t="shared" si="3"/>
        <v>0</v>
      </c>
      <c r="W13" s="323">
        <f t="shared" si="3"/>
        <v>0</v>
      </c>
      <c r="X13" s="323">
        <f t="shared" si="3"/>
        <v>0</v>
      </c>
      <c r="Y13" s="324">
        <f>SUM(S13:X13)</f>
        <v>0</v>
      </c>
      <c r="Z13" s="298" t="s">
        <v>166</v>
      </c>
    </row>
    <row r="14" spans="2:26" ht="12.75">
      <c r="B14" s="4"/>
      <c r="C14" s="270" t="s">
        <v>204</v>
      </c>
      <c r="D14" s="409"/>
      <c r="E14" s="409"/>
      <c r="F14" s="409"/>
      <c r="G14" s="409"/>
      <c r="H14" s="409"/>
      <c r="I14" s="409"/>
      <c r="J14" s="434"/>
      <c r="K14" s="325" t="s">
        <v>23</v>
      </c>
      <c r="L14" s="322"/>
      <c r="M14" s="420"/>
      <c r="N14" s="415"/>
      <c r="O14" s="415"/>
      <c r="P14" s="415"/>
      <c r="Q14" s="415"/>
      <c r="R14" s="425"/>
      <c r="S14" s="326"/>
      <c r="T14" s="326"/>
      <c r="U14" s="326"/>
      <c r="V14" s="327"/>
      <c r="W14" s="327"/>
      <c r="X14" s="327"/>
      <c r="Y14" s="328"/>
      <c r="Z14" s="298"/>
    </row>
    <row r="15" spans="2:26" ht="12.75">
      <c r="B15" s="4" t="s">
        <v>61</v>
      </c>
      <c r="C15" s="270" t="s">
        <v>74</v>
      </c>
      <c r="D15" s="409"/>
      <c r="E15" s="409"/>
      <c r="F15" s="409"/>
      <c r="G15" s="409"/>
      <c r="H15" s="409"/>
      <c r="I15" s="409"/>
      <c r="J15" s="435" t="s">
        <v>23</v>
      </c>
      <c r="K15" s="431"/>
      <c r="L15" s="290"/>
      <c r="M15" s="419"/>
      <c r="N15" s="414"/>
      <c r="O15" s="414"/>
      <c r="P15" s="414"/>
      <c r="Q15" s="414"/>
      <c r="R15" s="424"/>
      <c r="S15" s="323">
        <f aca="true" t="shared" si="4" ref="S15:X15">SUM(D15,D16,M15)*D36</f>
        <v>0</v>
      </c>
      <c r="T15" s="323">
        <f t="shared" si="4"/>
        <v>0</v>
      </c>
      <c r="U15" s="323">
        <f t="shared" si="4"/>
        <v>0</v>
      </c>
      <c r="V15" s="323">
        <f t="shared" si="4"/>
        <v>0</v>
      </c>
      <c r="W15" s="323">
        <f t="shared" si="4"/>
        <v>0</v>
      </c>
      <c r="X15" s="323">
        <f t="shared" si="4"/>
        <v>0</v>
      </c>
      <c r="Y15" s="324">
        <f>SUM(S15:X15)</f>
        <v>0</v>
      </c>
      <c r="Z15" s="298" t="s">
        <v>61</v>
      </c>
    </row>
    <row r="16" spans="2:26" ht="12.75">
      <c r="B16" s="4"/>
      <c r="C16" s="270" t="s">
        <v>204</v>
      </c>
      <c r="D16" s="409"/>
      <c r="E16" s="409"/>
      <c r="F16" s="409"/>
      <c r="G16" s="409"/>
      <c r="H16" s="409"/>
      <c r="I16" s="409"/>
      <c r="J16" s="434"/>
      <c r="K16" s="325" t="s">
        <v>23</v>
      </c>
      <c r="L16" s="322"/>
      <c r="M16" s="420"/>
      <c r="N16" s="415"/>
      <c r="O16" s="415"/>
      <c r="P16" s="415"/>
      <c r="Q16" s="415"/>
      <c r="R16" s="425"/>
      <c r="S16" s="326"/>
      <c r="T16" s="326"/>
      <c r="U16" s="326"/>
      <c r="V16" s="327"/>
      <c r="W16" s="327"/>
      <c r="X16" s="327"/>
      <c r="Y16" s="328"/>
      <c r="Z16" s="298"/>
    </row>
    <row r="17" spans="2:26" ht="12.75">
      <c r="B17" s="4" t="s">
        <v>62</v>
      </c>
      <c r="C17" s="270" t="s">
        <v>74</v>
      </c>
      <c r="D17" s="409"/>
      <c r="E17" s="409"/>
      <c r="F17" s="409"/>
      <c r="G17" s="409"/>
      <c r="H17" s="409"/>
      <c r="I17" s="409"/>
      <c r="J17" s="435" t="s">
        <v>23</v>
      </c>
      <c r="K17" s="431"/>
      <c r="L17" s="322"/>
      <c r="M17" s="419"/>
      <c r="N17" s="414"/>
      <c r="O17" s="414"/>
      <c r="P17" s="414"/>
      <c r="Q17" s="414"/>
      <c r="R17" s="424"/>
      <c r="S17" s="323">
        <f aca="true" t="shared" si="5" ref="S17:X17">SUM(D17,D18,M17)*D36</f>
        <v>0</v>
      </c>
      <c r="T17" s="323">
        <f t="shared" si="5"/>
        <v>0</v>
      </c>
      <c r="U17" s="323">
        <f t="shared" si="5"/>
        <v>0</v>
      </c>
      <c r="V17" s="323">
        <f t="shared" si="5"/>
        <v>0</v>
      </c>
      <c r="W17" s="323">
        <f t="shared" si="5"/>
        <v>0</v>
      </c>
      <c r="X17" s="323">
        <f t="shared" si="5"/>
        <v>0</v>
      </c>
      <c r="Y17" s="324">
        <f>SUM(S17:X17)</f>
        <v>0</v>
      </c>
      <c r="Z17" s="298" t="s">
        <v>62</v>
      </c>
    </row>
    <row r="18" spans="2:26" ht="12.75">
      <c r="B18" s="4"/>
      <c r="C18" s="270" t="s">
        <v>204</v>
      </c>
      <c r="D18" s="409"/>
      <c r="E18" s="409"/>
      <c r="F18" s="409"/>
      <c r="G18" s="409"/>
      <c r="H18" s="409"/>
      <c r="I18" s="409"/>
      <c r="J18" s="434"/>
      <c r="K18" s="325" t="s">
        <v>23</v>
      </c>
      <c r="L18" s="322"/>
      <c r="M18" s="420"/>
      <c r="N18" s="415"/>
      <c r="O18" s="415"/>
      <c r="P18" s="415"/>
      <c r="Q18" s="415"/>
      <c r="R18" s="425"/>
      <c r="S18" s="326"/>
      <c r="T18" s="326"/>
      <c r="U18" s="326"/>
      <c r="V18" s="327"/>
      <c r="W18" s="327"/>
      <c r="X18" s="327"/>
      <c r="Y18" s="328"/>
      <c r="Z18" s="298"/>
    </row>
    <row r="19" spans="2:26" ht="12.75">
      <c r="B19" s="4" t="s">
        <v>63</v>
      </c>
      <c r="C19" s="270" t="s">
        <v>74</v>
      </c>
      <c r="D19" s="409"/>
      <c r="E19" s="409"/>
      <c r="F19" s="409"/>
      <c r="G19" s="409"/>
      <c r="H19" s="409"/>
      <c r="I19" s="409"/>
      <c r="J19" s="435" t="s">
        <v>23</v>
      </c>
      <c r="K19" s="431"/>
      <c r="L19" s="322"/>
      <c r="M19" s="419"/>
      <c r="N19" s="414"/>
      <c r="O19" s="414"/>
      <c r="P19" s="414"/>
      <c r="Q19" s="414"/>
      <c r="R19" s="424"/>
      <c r="S19" s="323">
        <f aca="true" t="shared" si="6" ref="S19:X19">SUM(D19,D20,M19)*D36</f>
        <v>0</v>
      </c>
      <c r="T19" s="323">
        <f t="shared" si="6"/>
        <v>0</v>
      </c>
      <c r="U19" s="323">
        <f t="shared" si="6"/>
        <v>0</v>
      </c>
      <c r="V19" s="323">
        <f t="shared" si="6"/>
        <v>0</v>
      </c>
      <c r="W19" s="323">
        <f t="shared" si="6"/>
        <v>0</v>
      </c>
      <c r="X19" s="323">
        <f t="shared" si="6"/>
        <v>0</v>
      </c>
      <c r="Y19" s="324">
        <f>SUM(S19:X19)</f>
        <v>0</v>
      </c>
      <c r="Z19" s="298" t="s">
        <v>63</v>
      </c>
    </row>
    <row r="20" spans="2:26" ht="12.75">
      <c r="B20" s="4"/>
      <c r="C20" s="270" t="s">
        <v>204</v>
      </c>
      <c r="D20" s="409"/>
      <c r="E20" s="409"/>
      <c r="F20" s="409"/>
      <c r="G20" s="409"/>
      <c r="H20" s="409"/>
      <c r="I20" s="409"/>
      <c r="J20" s="434"/>
      <c r="K20" s="325" t="s">
        <v>23</v>
      </c>
      <c r="L20" s="322"/>
      <c r="M20" s="420"/>
      <c r="N20" s="415"/>
      <c r="O20" s="415"/>
      <c r="P20" s="415"/>
      <c r="Q20" s="415"/>
      <c r="R20" s="425"/>
      <c r="S20" s="326"/>
      <c r="T20" s="326"/>
      <c r="U20" s="326"/>
      <c r="V20" s="327"/>
      <c r="W20" s="327"/>
      <c r="X20" s="327"/>
      <c r="Y20" s="328"/>
      <c r="Z20" s="298"/>
    </row>
    <row r="21" spans="2:26" ht="12.75">
      <c r="B21" s="4" t="s">
        <v>64</v>
      </c>
      <c r="C21" s="270" t="s">
        <v>74</v>
      </c>
      <c r="D21" s="409"/>
      <c r="E21" s="409"/>
      <c r="F21" s="409"/>
      <c r="G21" s="409"/>
      <c r="H21" s="409"/>
      <c r="I21" s="409"/>
      <c r="J21" s="436" t="s">
        <v>23</v>
      </c>
      <c r="K21" s="431"/>
      <c r="L21" s="329"/>
      <c r="M21" s="419"/>
      <c r="N21" s="414"/>
      <c r="O21" s="414"/>
      <c r="P21" s="414"/>
      <c r="Q21" s="414"/>
      <c r="R21" s="424"/>
      <c r="S21" s="323">
        <f aca="true" t="shared" si="7" ref="S21:X21">SUM(D21,D22,M21)*D36</f>
        <v>0</v>
      </c>
      <c r="T21" s="323">
        <f t="shared" si="7"/>
        <v>0</v>
      </c>
      <c r="U21" s="323">
        <f t="shared" si="7"/>
        <v>0</v>
      </c>
      <c r="V21" s="323">
        <f t="shared" si="7"/>
        <v>0</v>
      </c>
      <c r="W21" s="323">
        <f t="shared" si="7"/>
        <v>0</v>
      </c>
      <c r="X21" s="323">
        <f t="shared" si="7"/>
        <v>0</v>
      </c>
      <c r="Y21" s="324">
        <f>SUM(S21:X21)</f>
        <v>0</v>
      </c>
      <c r="Z21" s="298" t="s">
        <v>64</v>
      </c>
    </row>
    <row r="22" spans="2:26" ht="12.75">
      <c r="B22" s="4"/>
      <c r="C22" s="270" t="s">
        <v>204</v>
      </c>
      <c r="D22" s="409"/>
      <c r="E22" s="409"/>
      <c r="F22" s="409"/>
      <c r="G22" s="409"/>
      <c r="H22" s="409"/>
      <c r="I22" s="409"/>
      <c r="J22" s="437"/>
      <c r="K22" s="325" t="s">
        <v>23</v>
      </c>
      <c r="L22" s="322"/>
      <c r="M22" s="421"/>
      <c r="N22" s="416"/>
      <c r="O22" s="416"/>
      <c r="P22" s="416"/>
      <c r="Q22" s="416"/>
      <c r="R22" s="425"/>
      <c r="S22" s="326"/>
      <c r="T22" s="326"/>
      <c r="U22" s="326"/>
      <c r="V22" s="327"/>
      <c r="W22" s="327"/>
      <c r="X22" s="327"/>
      <c r="Y22" s="328"/>
      <c r="Z22" s="298"/>
    </row>
    <row r="23" spans="2:26" ht="12.75">
      <c r="B23" s="4" t="s">
        <v>65</v>
      </c>
      <c r="C23" s="270" t="s">
        <v>74</v>
      </c>
      <c r="D23" s="409"/>
      <c r="E23" s="409"/>
      <c r="F23" s="409"/>
      <c r="G23" s="409"/>
      <c r="H23" s="409"/>
      <c r="I23" s="409"/>
      <c r="J23" s="438" t="s">
        <v>23</v>
      </c>
      <c r="K23" s="431"/>
      <c r="L23" s="322"/>
      <c r="M23" s="419"/>
      <c r="N23" s="414"/>
      <c r="O23" s="414"/>
      <c r="P23" s="414"/>
      <c r="Q23" s="414"/>
      <c r="R23" s="424"/>
      <c r="S23" s="323">
        <f aca="true" t="shared" si="8" ref="S23:X23">SUM(D23,D24,M23)*D36</f>
        <v>0</v>
      </c>
      <c r="T23" s="323">
        <f t="shared" si="8"/>
        <v>0</v>
      </c>
      <c r="U23" s="323">
        <f t="shared" si="8"/>
        <v>0</v>
      </c>
      <c r="V23" s="323">
        <f t="shared" si="8"/>
        <v>0</v>
      </c>
      <c r="W23" s="323">
        <f t="shared" si="8"/>
        <v>0</v>
      </c>
      <c r="X23" s="323">
        <f t="shared" si="8"/>
        <v>0</v>
      </c>
      <c r="Y23" s="324">
        <f>SUM(S23:X23)</f>
        <v>0</v>
      </c>
      <c r="Z23" s="298" t="s">
        <v>65</v>
      </c>
    </row>
    <row r="24" spans="2:26" ht="12.75">
      <c r="B24" s="4"/>
      <c r="C24" s="270" t="s">
        <v>204</v>
      </c>
      <c r="D24" s="409"/>
      <c r="E24" s="409"/>
      <c r="F24" s="409"/>
      <c r="G24" s="409"/>
      <c r="H24" s="409"/>
      <c r="I24" s="409"/>
      <c r="J24" s="437"/>
      <c r="K24" s="325" t="s">
        <v>23</v>
      </c>
      <c r="L24" s="322"/>
      <c r="M24" s="420"/>
      <c r="N24" s="415"/>
      <c r="O24" s="415"/>
      <c r="P24" s="415"/>
      <c r="Q24" s="415"/>
      <c r="R24" s="426"/>
      <c r="S24" s="326"/>
      <c r="T24" s="326"/>
      <c r="U24" s="326"/>
      <c r="V24" s="327"/>
      <c r="W24" s="327"/>
      <c r="X24" s="327"/>
      <c r="Y24" s="328"/>
      <c r="Z24" s="298"/>
    </row>
    <row r="25" spans="2:26" ht="12.75">
      <c r="B25" s="4" t="s">
        <v>66</v>
      </c>
      <c r="C25" s="270" t="s">
        <v>74</v>
      </c>
      <c r="D25" s="409"/>
      <c r="E25" s="409"/>
      <c r="F25" s="409"/>
      <c r="G25" s="409"/>
      <c r="H25" s="409"/>
      <c r="I25" s="409"/>
      <c r="J25" s="438" t="s">
        <v>23</v>
      </c>
      <c r="K25" s="431"/>
      <c r="L25" s="322"/>
      <c r="M25" s="419"/>
      <c r="N25" s="414"/>
      <c r="O25" s="414"/>
      <c r="P25" s="414"/>
      <c r="Q25" s="414"/>
      <c r="R25" s="424"/>
      <c r="S25" s="323">
        <f aca="true" t="shared" si="9" ref="S25:X25">SUM(D25,D26,M25)*D36</f>
        <v>0</v>
      </c>
      <c r="T25" s="323">
        <f t="shared" si="9"/>
        <v>0</v>
      </c>
      <c r="U25" s="323">
        <f t="shared" si="9"/>
        <v>0</v>
      </c>
      <c r="V25" s="323">
        <f t="shared" si="9"/>
        <v>0</v>
      </c>
      <c r="W25" s="323">
        <f t="shared" si="9"/>
        <v>0</v>
      </c>
      <c r="X25" s="323">
        <f t="shared" si="9"/>
        <v>0</v>
      </c>
      <c r="Y25" s="324">
        <f>SUM(S25:X25)</f>
        <v>0</v>
      </c>
      <c r="Z25" s="298" t="s">
        <v>66</v>
      </c>
    </row>
    <row r="26" spans="2:26" ht="12.75">
      <c r="B26" s="4"/>
      <c r="C26" s="270" t="s">
        <v>204</v>
      </c>
      <c r="D26" s="409"/>
      <c r="E26" s="409"/>
      <c r="F26" s="409"/>
      <c r="G26" s="409"/>
      <c r="H26" s="409"/>
      <c r="I26" s="409"/>
      <c r="J26" s="437"/>
      <c r="K26" s="325" t="s">
        <v>23</v>
      </c>
      <c r="L26" s="322"/>
      <c r="M26" s="420"/>
      <c r="N26" s="415"/>
      <c r="O26" s="415"/>
      <c r="P26" s="415"/>
      <c r="Q26" s="415"/>
      <c r="R26" s="425"/>
      <c r="S26" s="326"/>
      <c r="T26" s="326"/>
      <c r="U26" s="326"/>
      <c r="V26" s="327"/>
      <c r="W26" s="327"/>
      <c r="X26" s="327"/>
      <c r="Y26" s="328"/>
      <c r="Z26" s="298"/>
    </row>
    <row r="27" spans="2:26" ht="12.75">
      <c r="B27" s="4" t="s">
        <v>67</v>
      </c>
      <c r="C27" s="270" t="s">
        <v>74</v>
      </c>
      <c r="D27" s="409"/>
      <c r="E27" s="409"/>
      <c r="F27" s="409"/>
      <c r="G27" s="409"/>
      <c r="H27" s="409"/>
      <c r="I27" s="409"/>
      <c r="J27" s="438" t="s">
        <v>23</v>
      </c>
      <c r="K27" s="431"/>
      <c r="L27" s="322"/>
      <c r="M27" s="419"/>
      <c r="N27" s="414"/>
      <c r="O27" s="414"/>
      <c r="P27" s="414"/>
      <c r="Q27" s="414"/>
      <c r="R27" s="424"/>
      <c r="S27" s="323">
        <f aca="true" t="shared" si="10" ref="S27:X27">SUM(D27,D28,M27)*D36</f>
        <v>0</v>
      </c>
      <c r="T27" s="323">
        <f t="shared" si="10"/>
        <v>0</v>
      </c>
      <c r="U27" s="323">
        <f t="shared" si="10"/>
        <v>0</v>
      </c>
      <c r="V27" s="323">
        <f t="shared" si="10"/>
        <v>0</v>
      </c>
      <c r="W27" s="323">
        <f t="shared" si="10"/>
        <v>0</v>
      </c>
      <c r="X27" s="323">
        <f t="shared" si="10"/>
        <v>0</v>
      </c>
      <c r="Y27" s="324">
        <f>SUM(S27:X27)</f>
        <v>0</v>
      </c>
      <c r="Z27" s="298" t="s">
        <v>67</v>
      </c>
    </row>
    <row r="28" spans="2:26" ht="12.75">
      <c r="B28" s="4"/>
      <c r="C28" s="270" t="s">
        <v>204</v>
      </c>
      <c r="D28" s="409"/>
      <c r="E28" s="409"/>
      <c r="F28" s="409"/>
      <c r="G28" s="409"/>
      <c r="H28" s="409"/>
      <c r="I28" s="409"/>
      <c r="J28" s="437"/>
      <c r="K28" s="325" t="s">
        <v>23</v>
      </c>
      <c r="L28" s="322"/>
      <c r="M28" s="420"/>
      <c r="N28" s="415"/>
      <c r="O28" s="415"/>
      <c r="P28" s="415"/>
      <c r="Q28" s="415"/>
      <c r="R28" s="425"/>
      <c r="S28" s="326"/>
      <c r="T28" s="326"/>
      <c r="U28" s="326"/>
      <c r="V28" s="327"/>
      <c r="W28" s="327"/>
      <c r="X28" s="327"/>
      <c r="Y28" s="328"/>
      <c r="Z28" s="298"/>
    </row>
    <row r="29" spans="2:26" ht="12.75">
      <c r="B29" s="4" t="s">
        <v>68</v>
      </c>
      <c r="C29" s="270" t="s">
        <v>74</v>
      </c>
      <c r="D29" s="409"/>
      <c r="E29" s="409"/>
      <c r="F29" s="409"/>
      <c r="G29" s="409"/>
      <c r="H29" s="409"/>
      <c r="I29" s="409"/>
      <c r="J29" s="438" t="s">
        <v>23</v>
      </c>
      <c r="K29" s="431"/>
      <c r="L29" s="322"/>
      <c r="M29" s="419"/>
      <c r="N29" s="414"/>
      <c r="O29" s="414"/>
      <c r="P29" s="414"/>
      <c r="Q29" s="414"/>
      <c r="R29" s="424"/>
      <c r="S29" s="323">
        <f aca="true" t="shared" si="11" ref="S29:X29">SUM(D29,D30,M29)*D36</f>
        <v>0</v>
      </c>
      <c r="T29" s="323">
        <f t="shared" si="11"/>
        <v>0</v>
      </c>
      <c r="U29" s="323">
        <f t="shared" si="11"/>
        <v>0</v>
      </c>
      <c r="V29" s="323">
        <f t="shared" si="11"/>
        <v>0</v>
      </c>
      <c r="W29" s="323">
        <f t="shared" si="11"/>
        <v>0</v>
      </c>
      <c r="X29" s="323">
        <f t="shared" si="11"/>
        <v>0</v>
      </c>
      <c r="Y29" s="324">
        <f>SUM(S29:X29)</f>
        <v>0</v>
      </c>
      <c r="Z29" s="298" t="s">
        <v>68</v>
      </c>
    </row>
    <row r="30" spans="2:26" ht="12.75">
      <c r="B30" s="4"/>
      <c r="C30" s="270" t="s">
        <v>204</v>
      </c>
      <c r="D30" s="409"/>
      <c r="E30" s="409"/>
      <c r="F30" s="409"/>
      <c r="G30" s="409"/>
      <c r="H30" s="409"/>
      <c r="I30" s="409"/>
      <c r="J30" s="437"/>
      <c r="K30" s="439" t="s">
        <v>23</v>
      </c>
      <c r="L30" s="322"/>
      <c r="M30" s="420"/>
      <c r="N30" s="415"/>
      <c r="O30" s="415"/>
      <c r="P30" s="415"/>
      <c r="Q30" s="415"/>
      <c r="R30" s="425"/>
      <c r="S30" s="330"/>
      <c r="T30" s="330"/>
      <c r="U30" s="330"/>
      <c r="V30" s="331"/>
      <c r="W30" s="331"/>
      <c r="X30" s="331"/>
      <c r="Y30" s="332"/>
      <c r="Z30" s="333"/>
    </row>
    <row r="31" spans="2:26" ht="13.5" thickBot="1">
      <c r="B31" s="314" t="s">
        <v>205</v>
      </c>
      <c r="C31" s="314"/>
      <c r="D31" s="314"/>
      <c r="E31" s="314"/>
      <c r="F31" s="314"/>
      <c r="G31" s="314"/>
      <c r="H31" s="314"/>
      <c r="I31" s="314"/>
      <c r="J31" s="418"/>
      <c r="K31" s="432" t="e">
        <f>AVERAGE(K7:K30)</f>
        <v>#DIV/0!</v>
      </c>
      <c r="L31" s="334"/>
      <c r="M31" s="417" t="s">
        <v>206</v>
      </c>
      <c r="N31" s="418"/>
      <c r="O31" s="335"/>
      <c r="P31" s="335"/>
      <c r="Q31" s="335"/>
      <c r="R31" s="427"/>
      <c r="S31" s="336">
        <f aca="true" t="shared" si="12" ref="S31:X31">SUM(S7:S30)</f>
        <v>0</v>
      </c>
      <c r="T31" s="336">
        <f t="shared" si="12"/>
        <v>0</v>
      </c>
      <c r="U31" s="336">
        <f t="shared" si="12"/>
        <v>0</v>
      </c>
      <c r="V31" s="337">
        <f t="shared" si="12"/>
        <v>0</v>
      </c>
      <c r="W31" s="337">
        <f t="shared" si="12"/>
        <v>0</v>
      </c>
      <c r="X31" s="337">
        <f t="shared" si="12"/>
        <v>0</v>
      </c>
      <c r="Y31" s="338">
        <f>SUM(S31:X31)</f>
        <v>0</v>
      </c>
      <c r="Z31" s="333"/>
    </row>
    <row r="32" spans="4:26" ht="13.5" thickTop="1">
      <c r="D32" s="339" t="str">
        <f>D5</f>
        <v>Dry</v>
      </c>
      <c r="E32" s="339" t="str">
        <f>E5</f>
        <v>Corn </v>
      </c>
      <c r="F32" s="340"/>
      <c r="G32" s="340"/>
      <c r="H32" s="340"/>
      <c r="I32" s="340"/>
      <c r="J32" s="341"/>
      <c r="K32" s="342"/>
      <c r="L32" s="343"/>
      <c r="M32" s="344" t="str">
        <f aca="true" t="shared" si="13" ref="M32:R32">M6</f>
        <v>BU Corn</v>
      </c>
      <c r="N32" s="344" t="str">
        <f t="shared" si="13"/>
        <v>C. Sil</v>
      </c>
      <c r="O32" s="344" t="str">
        <f t="shared" si="13"/>
        <v>Hay</v>
      </c>
      <c r="P32" s="344" t="str">
        <f t="shared" si="13"/>
        <v>Haylage</v>
      </c>
      <c r="Q32" s="344" t="str">
        <f t="shared" si="13"/>
        <v>Barlage</v>
      </c>
      <c r="R32" s="344" t="str">
        <f t="shared" si="13"/>
        <v>SWC Sil</v>
      </c>
      <c r="S32" s="270"/>
      <c r="T32" s="270"/>
      <c r="U32" s="270"/>
      <c r="V32" s="270"/>
      <c r="W32" s="270"/>
      <c r="X32" s="270"/>
      <c r="Y32" s="270"/>
      <c r="Z32" s="296"/>
    </row>
    <row r="33" spans="2:26" ht="12.75">
      <c r="B33" s="4"/>
      <c r="D33" s="345" t="str">
        <f>D6</f>
        <v>Bu Corn</v>
      </c>
      <c r="E33" s="345" t="str">
        <f>E6</f>
        <v>Silage T.</v>
      </c>
      <c r="F33" s="345" t="str">
        <f>F6</f>
        <v>Hay T.</v>
      </c>
      <c r="G33" s="345" t="str">
        <f>G6</f>
        <v>Haylage T.</v>
      </c>
      <c r="H33" s="345" t="str">
        <f>H6</f>
        <v>Barlage T.</v>
      </c>
      <c r="I33" s="345" t="str">
        <f>I6</f>
        <v>SWC Sil. T.</v>
      </c>
      <c r="J33" s="270"/>
      <c r="K33" s="346"/>
      <c r="L33" s="347"/>
      <c r="M33" s="5"/>
      <c r="N33" s="5"/>
      <c r="O33" s="5"/>
      <c r="P33" s="5"/>
      <c r="Q33" s="5"/>
      <c r="R33" s="5"/>
      <c r="S33" s="270"/>
      <c r="T33" s="270"/>
      <c r="U33" s="270"/>
      <c r="V33" s="270"/>
      <c r="W33" s="270"/>
      <c r="X33" s="270"/>
      <c r="Y33" s="270"/>
      <c r="Z33" s="296"/>
    </row>
    <row r="34" spans="2:26" ht="12.75">
      <c r="B34" s="348" t="s">
        <v>207</v>
      </c>
      <c r="C34" s="4"/>
      <c r="D34" s="349">
        <f>SUM(D7:D33)</f>
        <v>0</v>
      </c>
      <c r="E34" s="349">
        <f>SUM(E7:E30)</f>
        <v>0</v>
      </c>
      <c r="F34" s="349">
        <f>SUM(F7:F30)</f>
        <v>0</v>
      </c>
      <c r="G34" s="349">
        <f>SUM(G7:G30)</f>
        <v>0</v>
      </c>
      <c r="H34" s="349">
        <f>SUM(H7:H33)</f>
        <v>0</v>
      </c>
      <c r="I34" s="349">
        <f>SUM(I7:I33)</f>
        <v>0</v>
      </c>
      <c r="J34" s="270"/>
      <c r="K34" s="346"/>
      <c r="L34" s="347"/>
      <c r="M34" s="350">
        <f>SUM(M7:M31)</f>
        <v>0</v>
      </c>
      <c r="N34" s="351">
        <f>SUM(N7:N32)</f>
        <v>0</v>
      </c>
      <c r="O34" s="351">
        <f>SUM(O7:O32)</f>
        <v>0</v>
      </c>
      <c r="P34" s="351">
        <f>SUM(P7:P32)</f>
        <v>0</v>
      </c>
      <c r="Q34" s="351">
        <f>SUM(Q7:Q32)</f>
        <v>0</v>
      </c>
      <c r="R34" s="351">
        <f>SUM(R7:R32)</f>
        <v>0</v>
      </c>
      <c r="S34" s="348" t="s">
        <v>208</v>
      </c>
      <c r="T34" s="270"/>
      <c r="U34" s="270"/>
      <c r="V34" s="270"/>
      <c r="W34" s="270"/>
      <c r="X34" s="270"/>
      <c r="Y34" s="270"/>
      <c r="Z34" s="296"/>
    </row>
    <row r="35" spans="2:26" ht="12.75">
      <c r="B35" s="348"/>
      <c r="C35" s="7"/>
      <c r="D35" s="352"/>
      <c r="E35" s="352"/>
      <c r="F35" s="352"/>
      <c r="G35" s="352"/>
      <c r="H35" s="352"/>
      <c r="I35" s="352"/>
      <c r="J35" s="270"/>
      <c r="K35" s="346"/>
      <c r="L35" s="347"/>
      <c r="M35" s="266"/>
      <c r="N35" s="266"/>
      <c r="O35" s="266"/>
      <c r="P35" s="266"/>
      <c r="Q35" s="266"/>
      <c r="R35" s="266"/>
      <c r="S35" s="270"/>
      <c r="T35" s="270"/>
      <c r="U35" s="270"/>
      <c r="V35" s="353"/>
      <c r="W35" s="270"/>
      <c r="X35" s="270"/>
      <c r="Y35" s="270"/>
      <c r="Z35" s="296"/>
    </row>
    <row r="36" spans="2:26" ht="12.75">
      <c r="B36" s="4" t="s">
        <v>209</v>
      </c>
      <c r="C36" s="354"/>
      <c r="D36" s="355">
        <f aca="true" t="shared" si="14" ref="D36:I36">D64</f>
        <v>3.5</v>
      </c>
      <c r="E36" s="355">
        <f t="shared" si="14"/>
        <v>35</v>
      </c>
      <c r="F36" s="355">
        <f t="shared" si="14"/>
        <v>130</v>
      </c>
      <c r="G36" s="355">
        <f t="shared" si="14"/>
        <v>50</v>
      </c>
      <c r="H36" s="355">
        <f t="shared" si="14"/>
        <v>35</v>
      </c>
      <c r="I36" s="355">
        <f t="shared" si="14"/>
        <v>2</v>
      </c>
      <c r="J36" s="356"/>
      <c r="K36" s="357"/>
      <c r="L36" s="358"/>
      <c r="M36" s="355">
        <f aca="true" t="shared" si="15" ref="M36:R36">M64</f>
        <v>3.5</v>
      </c>
      <c r="N36" s="359">
        <f t="shared" si="15"/>
        <v>35</v>
      </c>
      <c r="O36" s="359">
        <f t="shared" si="15"/>
        <v>130</v>
      </c>
      <c r="P36" s="359">
        <f t="shared" si="15"/>
        <v>50</v>
      </c>
      <c r="Q36" s="359">
        <f t="shared" si="15"/>
        <v>35</v>
      </c>
      <c r="R36" s="359">
        <f t="shared" si="15"/>
        <v>2</v>
      </c>
      <c r="S36" s="21" t="s">
        <v>209</v>
      </c>
      <c r="T36" s="38"/>
      <c r="U36" s="38"/>
      <c r="V36" s="270"/>
      <c r="W36" s="270"/>
      <c r="X36" s="270"/>
      <c r="Y36" s="270"/>
      <c r="Z36" s="296"/>
    </row>
    <row r="37" spans="2:26" ht="15" thickBot="1">
      <c r="B37" s="360" t="s">
        <v>210</v>
      </c>
      <c r="C37" s="361"/>
      <c r="D37" s="362"/>
      <c r="E37" s="362"/>
      <c r="F37" s="362"/>
      <c r="G37" s="362"/>
      <c r="H37" s="362"/>
      <c r="I37" s="363"/>
      <c r="J37" s="364"/>
      <c r="K37" s="346"/>
      <c r="L37" s="347"/>
      <c r="M37" s="365" t="s">
        <v>211</v>
      </c>
      <c r="N37" s="365"/>
      <c r="S37" s="314"/>
      <c r="T37" s="314"/>
      <c r="U37" s="364"/>
      <c r="V37" s="270"/>
      <c r="W37" s="270"/>
      <c r="X37" s="270"/>
      <c r="Y37" s="270"/>
      <c r="Z37" s="296"/>
    </row>
    <row r="38" spans="2:26" ht="14.25" thickBot="1" thickTop="1">
      <c r="B38" s="296" t="s">
        <v>212</v>
      </c>
      <c r="C38" s="9"/>
      <c r="D38" s="366">
        <f aca="true" t="shared" si="16" ref="D38:I38">D34*D36</f>
        <v>0</v>
      </c>
      <c r="E38" s="367">
        <f t="shared" si="16"/>
        <v>0</v>
      </c>
      <c r="F38" s="367">
        <f t="shared" si="16"/>
        <v>0</v>
      </c>
      <c r="G38" s="367">
        <f t="shared" si="16"/>
        <v>0</v>
      </c>
      <c r="H38" s="367">
        <f t="shared" si="16"/>
        <v>0</v>
      </c>
      <c r="I38" s="368">
        <f t="shared" si="16"/>
        <v>0</v>
      </c>
      <c r="J38" s="369">
        <f>SUM(D38:I38)</f>
        <v>0</v>
      </c>
      <c r="K38" s="346"/>
      <c r="L38" s="347"/>
      <c r="M38" s="370">
        <f aca="true" t="shared" si="17" ref="M38:R38">M34*M36</f>
        <v>0</v>
      </c>
      <c r="N38" s="371">
        <f t="shared" si="17"/>
        <v>0</v>
      </c>
      <c r="O38" s="371">
        <f t="shared" si="17"/>
        <v>0</v>
      </c>
      <c r="P38" s="371">
        <f t="shared" si="17"/>
        <v>0</v>
      </c>
      <c r="Q38" s="371">
        <f t="shared" si="17"/>
        <v>0</v>
      </c>
      <c r="R38" s="372">
        <f t="shared" si="17"/>
        <v>0</v>
      </c>
      <c r="S38" s="373">
        <f>SUM(M38:R38)</f>
        <v>0</v>
      </c>
      <c r="T38" s="374" t="s">
        <v>213</v>
      </c>
      <c r="U38" s="375"/>
      <c r="V38" s="270"/>
      <c r="W38" s="270"/>
      <c r="X38" s="270"/>
      <c r="Y38" s="376"/>
      <c r="Z38" s="296"/>
    </row>
    <row r="39" spans="2:26" ht="14.25" thickBot="1" thickTop="1">
      <c r="B39" s="4"/>
      <c r="C39" s="377"/>
      <c r="I39" s="9"/>
      <c r="J39" s="378"/>
      <c r="K39" s="346"/>
      <c r="L39" s="347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96"/>
    </row>
    <row r="40" spans="2:26" ht="14.25" thickBot="1" thickTop="1">
      <c r="B40" s="296" t="s">
        <v>214</v>
      </c>
      <c r="C40" s="377"/>
      <c r="D40" s="379">
        <f aca="true" t="shared" si="18" ref="D40:I40">M38</f>
        <v>0</v>
      </c>
      <c r="E40" s="380">
        <f t="shared" si="18"/>
        <v>0</v>
      </c>
      <c r="F40" s="380">
        <f t="shared" si="18"/>
        <v>0</v>
      </c>
      <c r="G40" s="380">
        <f t="shared" si="18"/>
        <v>0</v>
      </c>
      <c r="H40" s="380">
        <f t="shared" si="18"/>
        <v>0</v>
      </c>
      <c r="I40" s="381">
        <f t="shared" si="18"/>
        <v>0</v>
      </c>
      <c r="J40" s="369">
        <f>SUM(D40:I40)</f>
        <v>0</v>
      </c>
      <c r="K40" s="346"/>
      <c r="L40" s="347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96"/>
    </row>
    <row r="41" spans="2:26" ht="14.25" thickBot="1" thickTop="1">
      <c r="B41" s="4"/>
      <c r="C41" s="377"/>
      <c r="I41" s="81"/>
      <c r="J41" s="382"/>
      <c r="K41" s="346"/>
      <c r="L41" s="347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96"/>
    </row>
    <row r="42" spans="2:26" ht="14.25" thickBot="1" thickTop="1">
      <c r="B42" s="4" t="s">
        <v>215</v>
      </c>
      <c r="C42" s="4"/>
      <c r="D42" s="383">
        <f aca="true" t="shared" si="19" ref="D42:I42">D38+D40</f>
        <v>0</v>
      </c>
      <c r="E42" s="383">
        <f t="shared" si="19"/>
        <v>0</v>
      </c>
      <c r="F42" s="383">
        <f t="shared" si="19"/>
        <v>0</v>
      </c>
      <c r="G42" s="383">
        <f t="shared" si="19"/>
        <v>0</v>
      </c>
      <c r="H42" s="383">
        <f t="shared" si="19"/>
        <v>0</v>
      </c>
      <c r="I42" s="384">
        <f t="shared" si="19"/>
        <v>0</v>
      </c>
      <c r="J42" s="385">
        <f>SUM(D42:I42)</f>
        <v>0</v>
      </c>
      <c r="K42" s="346"/>
      <c r="L42" s="347"/>
      <c r="M42" s="270" t="s">
        <v>216</v>
      </c>
      <c r="N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96"/>
    </row>
    <row r="43" spans="2:26" ht="13.5" thickTop="1">
      <c r="B43" s="4"/>
      <c r="D43" s="386"/>
      <c r="E43" s="386"/>
      <c r="F43" s="386"/>
      <c r="G43" s="386"/>
      <c r="H43" s="386"/>
      <c r="I43" s="386"/>
      <c r="J43" s="270"/>
      <c r="K43" s="346"/>
      <c r="L43" s="347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</row>
    <row r="44" spans="2:26" ht="12.75">
      <c r="B44" s="4"/>
      <c r="J44" s="270"/>
      <c r="K44" s="346"/>
      <c r="L44" s="347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</row>
    <row r="45" spans="2:26" ht="12.75">
      <c r="B45" s="387" t="s">
        <v>217</v>
      </c>
      <c r="D45" s="388" t="e">
        <f>D34/C3</f>
        <v>#DIV/0!</v>
      </c>
      <c r="E45" s="388" t="e">
        <f>E34/C3</f>
        <v>#DIV/0!</v>
      </c>
      <c r="F45" s="388" t="e">
        <f>F34/C3</f>
        <v>#DIV/0!</v>
      </c>
      <c r="G45" s="388" t="e">
        <f>G34/C3</f>
        <v>#DIV/0!</v>
      </c>
      <c r="H45" s="388" t="e">
        <f>H34/C3</f>
        <v>#DIV/0!</v>
      </c>
      <c r="I45" s="388" t="e">
        <f>I34/C3</f>
        <v>#DIV/0!</v>
      </c>
      <c r="J45" s="270"/>
      <c r="K45" s="346"/>
      <c r="L45" s="347"/>
      <c r="M45" s="389" t="e">
        <f aca="true" t="shared" si="20" ref="M45:R45">M34/$P$3</f>
        <v>#DIV/0!</v>
      </c>
      <c r="N45" s="388" t="e">
        <f t="shared" si="20"/>
        <v>#DIV/0!</v>
      </c>
      <c r="O45" s="388" t="e">
        <f t="shared" si="20"/>
        <v>#DIV/0!</v>
      </c>
      <c r="P45" s="388" t="e">
        <f t="shared" si="20"/>
        <v>#DIV/0!</v>
      </c>
      <c r="Q45" s="388" t="e">
        <f t="shared" si="20"/>
        <v>#DIV/0!</v>
      </c>
      <c r="R45" s="388" t="e">
        <f t="shared" si="20"/>
        <v>#DIV/0!</v>
      </c>
      <c r="S45" s="390" t="s">
        <v>217</v>
      </c>
      <c r="T45" s="270"/>
      <c r="U45" s="270"/>
      <c r="V45" s="270"/>
      <c r="W45" s="270"/>
      <c r="X45" s="270"/>
      <c r="Y45" s="270"/>
      <c r="Z45" s="270"/>
    </row>
    <row r="46" spans="2:26" ht="12.75">
      <c r="B46" s="387"/>
      <c r="D46" s="391"/>
      <c r="E46" s="391"/>
      <c r="F46" s="391"/>
      <c r="G46" s="391"/>
      <c r="H46" s="391"/>
      <c r="I46" s="391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</row>
    <row r="47" spans="2:20" ht="12.75">
      <c r="B47" s="392"/>
      <c r="C47" s="393"/>
      <c r="D47" s="394"/>
      <c r="E47" s="395"/>
      <c r="F47" s="396"/>
      <c r="G47" s="396"/>
      <c r="H47" s="8"/>
      <c r="I47" s="8"/>
      <c r="M47" s="392"/>
      <c r="N47" s="393"/>
      <c r="O47" s="394"/>
      <c r="P47" s="395"/>
      <c r="Q47" s="396"/>
      <c r="R47" s="396"/>
      <c r="S47" s="8"/>
      <c r="T47" s="8"/>
    </row>
    <row r="48" spans="2:15" ht="12.75">
      <c r="B48" s="392"/>
      <c r="E48" t="s">
        <v>168</v>
      </c>
      <c r="F48" s="8"/>
      <c r="N48" t="s">
        <v>168</v>
      </c>
      <c r="O48" s="8"/>
    </row>
    <row r="49" spans="2:22" ht="12.75">
      <c r="B49" s="392"/>
      <c r="C49" s="397" t="s">
        <v>70</v>
      </c>
      <c r="D49" s="398" t="s">
        <v>187</v>
      </c>
      <c r="E49" s="398" t="s">
        <v>7</v>
      </c>
      <c r="F49" s="399"/>
      <c r="G49" s="399"/>
      <c r="H49" s="399"/>
      <c r="I49" s="399"/>
      <c r="L49" s="400"/>
      <c r="M49" s="401" t="s">
        <v>187</v>
      </c>
      <c r="N49" s="398" t="s">
        <v>7</v>
      </c>
      <c r="O49" s="399"/>
      <c r="P49" s="399"/>
      <c r="Q49" s="399"/>
      <c r="R49" s="399"/>
      <c r="U49" s="149"/>
      <c r="V49" s="146"/>
    </row>
    <row r="50" spans="3:22" ht="13.5" thickBot="1">
      <c r="C50" s="255"/>
      <c r="D50" s="402" t="s">
        <v>218</v>
      </c>
      <c r="E50" s="402" t="s">
        <v>219</v>
      </c>
      <c r="F50" s="402" t="s">
        <v>220</v>
      </c>
      <c r="G50" s="402" t="s">
        <v>221</v>
      </c>
      <c r="H50" s="402" t="s">
        <v>222</v>
      </c>
      <c r="I50" s="402" t="s">
        <v>223</v>
      </c>
      <c r="L50" s="400"/>
      <c r="M50" s="403" t="s">
        <v>224</v>
      </c>
      <c r="N50" s="402" t="s">
        <v>219</v>
      </c>
      <c r="O50" s="402" t="s">
        <v>220</v>
      </c>
      <c r="P50" s="402" t="s">
        <v>221</v>
      </c>
      <c r="Q50" s="402" t="s">
        <v>222</v>
      </c>
      <c r="R50" s="402" t="s">
        <v>223</v>
      </c>
      <c r="U50" s="149"/>
      <c r="V50" s="146"/>
    </row>
    <row r="51" spans="3:22" ht="14.25" thickBot="1" thickTop="1">
      <c r="C51" s="259" t="s">
        <v>59</v>
      </c>
      <c r="D51" s="404">
        <v>3.5</v>
      </c>
      <c r="E51" s="404">
        <v>35</v>
      </c>
      <c r="F51" s="260">
        <v>130</v>
      </c>
      <c r="G51" s="260">
        <v>50</v>
      </c>
      <c r="H51" s="441">
        <v>35</v>
      </c>
      <c r="I51" s="260">
        <v>2</v>
      </c>
      <c r="L51" s="400"/>
      <c r="M51" s="405">
        <v>3.5</v>
      </c>
      <c r="N51" s="404">
        <v>35</v>
      </c>
      <c r="O51" s="260">
        <v>130</v>
      </c>
      <c r="P51" s="260">
        <v>50</v>
      </c>
      <c r="Q51" s="441">
        <v>35</v>
      </c>
      <c r="R51" s="260">
        <v>2</v>
      </c>
      <c r="U51" s="406"/>
      <c r="V51" s="146"/>
    </row>
    <row r="52" spans="3:22" ht="14.25" thickBot="1" thickTop="1">
      <c r="C52" s="259" t="s">
        <v>60</v>
      </c>
      <c r="D52" s="404"/>
      <c r="E52" s="404"/>
      <c r="F52" s="260"/>
      <c r="G52" s="260"/>
      <c r="H52" s="441"/>
      <c r="I52" s="260"/>
      <c r="L52" s="400"/>
      <c r="M52" s="405"/>
      <c r="N52" s="404"/>
      <c r="O52" s="260"/>
      <c r="P52" s="260"/>
      <c r="Q52" s="441"/>
      <c r="R52" s="260"/>
      <c r="U52" s="406"/>
      <c r="V52" s="146"/>
    </row>
    <row r="53" spans="3:22" ht="14.25" thickBot="1" thickTop="1">
      <c r="C53" s="259" t="s">
        <v>69</v>
      </c>
      <c r="D53" s="404"/>
      <c r="E53" s="404"/>
      <c r="F53" s="260"/>
      <c r="G53" s="260"/>
      <c r="H53" s="441"/>
      <c r="I53" s="260"/>
      <c r="L53" s="400"/>
      <c r="M53" s="405"/>
      <c r="N53" s="404"/>
      <c r="O53" s="260"/>
      <c r="P53" s="260"/>
      <c r="Q53" s="441"/>
      <c r="R53" s="260"/>
      <c r="U53" s="406"/>
      <c r="V53" s="146"/>
    </row>
    <row r="54" spans="3:22" ht="14.25" thickBot="1" thickTop="1">
      <c r="C54" s="259" t="s">
        <v>166</v>
      </c>
      <c r="D54" s="404"/>
      <c r="E54" s="404"/>
      <c r="F54" s="260"/>
      <c r="G54" s="260"/>
      <c r="H54" s="441"/>
      <c r="I54" s="260"/>
      <c r="L54" s="400"/>
      <c r="M54" s="405"/>
      <c r="N54" s="404"/>
      <c r="O54" s="260"/>
      <c r="P54" s="260"/>
      <c r="Q54" s="441"/>
      <c r="R54" s="260"/>
      <c r="U54" s="406"/>
      <c r="V54" s="146"/>
    </row>
    <row r="55" spans="3:22" ht="14.25" thickBot="1" thickTop="1">
      <c r="C55" s="264" t="s">
        <v>61</v>
      </c>
      <c r="D55" s="404"/>
      <c r="E55" s="404"/>
      <c r="F55" s="260"/>
      <c r="G55" s="260"/>
      <c r="H55" s="441"/>
      <c r="I55" s="260"/>
      <c r="L55" s="400"/>
      <c r="M55" s="405"/>
      <c r="N55" s="404"/>
      <c r="O55" s="260"/>
      <c r="P55" s="260"/>
      <c r="Q55" s="441"/>
      <c r="R55" s="260"/>
      <c r="U55" s="406"/>
      <c r="V55" s="146"/>
    </row>
    <row r="56" spans="3:22" ht="14.25" thickBot="1" thickTop="1">
      <c r="C56" s="264" t="s">
        <v>62</v>
      </c>
      <c r="D56" s="404"/>
      <c r="E56" s="404"/>
      <c r="F56" s="260"/>
      <c r="G56" s="260"/>
      <c r="H56" s="441"/>
      <c r="I56" s="260"/>
      <c r="L56" s="400"/>
      <c r="M56" s="405"/>
      <c r="N56" s="404"/>
      <c r="O56" s="260"/>
      <c r="P56" s="260"/>
      <c r="Q56" s="441"/>
      <c r="R56" s="260"/>
      <c r="U56" s="406"/>
      <c r="V56" s="146"/>
    </row>
    <row r="57" spans="3:22" ht="14.25" thickBot="1" thickTop="1">
      <c r="C57" s="264" t="s">
        <v>63</v>
      </c>
      <c r="D57" s="404"/>
      <c r="E57" s="404"/>
      <c r="F57" s="260"/>
      <c r="G57" s="260"/>
      <c r="H57" s="441"/>
      <c r="I57" s="260"/>
      <c r="L57" s="400"/>
      <c r="M57" s="405"/>
      <c r="N57" s="404"/>
      <c r="O57" s="260"/>
      <c r="P57" s="260"/>
      <c r="Q57" s="441"/>
      <c r="R57" s="260"/>
      <c r="U57" s="406"/>
      <c r="V57" s="146"/>
    </row>
    <row r="58" spans="3:22" ht="14.25" thickBot="1" thickTop="1">
      <c r="C58" s="264" t="s">
        <v>64</v>
      </c>
      <c r="D58" s="404"/>
      <c r="E58" s="404"/>
      <c r="F58" s="260"/>
      <c r="G58" s="260"/>
      <c r="H58" s="441"/>
      <c r="I58" s="260"/>
      <c r="L58" s="400"/>
      <c r="M58" s="405"/>
      <c r="N58" s="404"/>
      <c r="O58" s="260"/>
      <c r="P58" s="260"/>
      <c r="Q58" s="441"/>
      <c r="R58" s="260"/>
      <c r="U58" s="406"/>
      <c r="V58" s="146"/>
    </row>
    <row r="59" spans="3:22" ht="14.25" thickBot="1" thickTop="1">
      <c r="C59" s="264" t="s">
        <v>65</v>
      </c>
      <c r="D59" s="404"/>
      <c r="E59" s="404"/>
      <c r="F59" s="260"/>
      <c r="G59" s="260"/>
      <c r="H59" s="441"/>
      <c r="I59" s="260"/>
      <c r="L59" s="400"/>
      <c r="M59" s="405"/>
      <c r="N59" s="404"/>
      <c r="O59" s="260"/>
      <c r="P59" s="260"/>
      <c r="Q59" s="441"/>
      <c r="R59" s="260"/>
      <c r="U59" s="406"/>
      <c r="V59" s="146"/>
    </row>
    <row r="60" spans="3:22" ht="14.25" thickBot="1" thickTop="1">
      <c r="C60" s="264" t="s">
        <v>66</v>
      </c>
      <c r="D60" s="404"/>
      <c r="E60" s="404"/>
      <c r="F60" s="260"/>
      <c r="G60" s="260"/>
      <c r="H60" s="441"/>
      <c r="I60" s="260"/>
      <c r="L60" s="400"/>
      <c r="M60" s="405"/>
      <c r="N60" s="404"/>
      <c r="O60" s="260"/>
      <c r="P60" s="260"/>
      <c r="Q60" s="441"/>
      <c r="R60" s="260"/>
      <c r="U60" s="406"/>
      <c r="V60" s="146"/>
    </row>
    <row r="61" spans="3:22" ht="14.25" thickBot="1" thickTop="1">
      <c r="C61" s="264" t="s">
        <v>67</v>
      </c>
      <c r="D61" s="404"/>
      <c r="E61" s="404"/>
      <c r="F61" s="260"/>
      <c r="G61" s="260"/>
      <c r="H61" s="441"/>
      <c r="I61" s="260"/>
      <c r="L61" s="400"/>
      <c r="M61" s="405"/>
      <c r="N61" s="404"/>
      <c r="O61" s="260"/>
      <c r="P61" s="260"/>
      <c r="Q61" s="441"/>
      <c r="R61" s="260"/>
      <c r="U61" s="406"/>
      <c r="V61" s="146"/>
    </row>
    <row r="62" spans="3:22" ht="14.25" thickBot="1" thickTop="1">
      <c r="C62" s="264" t="s">
        <v>68</v>
      </c>
      <c r="D62" s="404"/>
      <c r="E62" s="404"/>
      <c r="F62" s="260"/>
      <c r="G62" s="260"/>
      <c r="H62" s="441"/>
      <c r="I62" s="260"/>
      <c r="L62" s="400"/>
      <c r="M62" s="405"/>
      <c r="N62" s="404"/>
      <c r="O62" s="260"/>
      <c r="P62" s="260"/>
      <c r="Q62" s="441"/>
      <c r="R62" s="260"/>
      <c r="U62" s="406"/>
      <c r="V62" s="146"/>
    </row>
    <row r="63" spans="3:22" ht="13.5" thickTop="1">
      <c r="C63" s="216"/>
      <c r="D63" s="265"/>
      <c r="E63" s="267"/>
      <c r="F63" s="265"/>
      <c r="G63" s="265"/>
      <c r="H63" s="268"/>
      <c r="I63" s="265"/>
      <c r="L63" s="146"/>
      <c r="M63" s="265"/>
      <c r="N63" s="267"/>
      <c r="O63" s="265"/>
      <c r="P63" s="265"/>
      <c r="Q63" s="268"/>
      <c r="R63" s="265"/>
      <c r="U63" s="407"/>
      <c r="V63" s="146"/>
    </row>
    <row r="64" spans="3:22" ht="12.75">
      <c r="C64" s="269" t="s">
        <v>173</v>
      </c>
      <c r="D64" s="262">
        <f aca="true" t="shared" si="21" ref="D64:I64">AVERAGE(D51:D62)</f>
        <v>3.5</v>
      </c>
      <c r="E64" s="262">
        <f t="shared" si="21"/>
        <v>35</v>
      </c>
      <c r="F64" s="262">
        <f t="shared" si="21"/>
        <v>130</v>
      </c>
      <c r="G64" s="262">
        <f t="shared" si="21"/>
        <v>50</v>
      </c>
      <c r="H64" s="262">
        <f t="shared" si="21"/>
        <v>35</v>
      </c>
      <c r="I64" s="262">
        <f t="shared" si="21"/>
        <v>2</v>
      </c>
      <c r="L64" s="400"/>
      <c r="M64" s="408">
        <f aca="true" t="shared" si="22" ref="M64:R64">AVERAGE(M51:M62)</f>
        <v>3.5</v>
      </c>
      <c r="N64" s="262">
        <f t="shared" si="22"/>
        <v>35</v>
      </c>
      <c r="O64" s="262">
        <f t="shared" si="22"/>
        <v>130</v>
      </c>
      <c r="P64" s="262">
        <f t="shared" si="22"/>
        <v>50</v>
      </c>
      <c r="Q64" s="262">
        <f t="shared" si="22"/>
        <v>35</v>
      </c>
      <c r="R64" s="261">
        <f t="shared" si="22"/>
        <v>2</v>
      </c>
      <c r="U64" s="406"/>
      <c r="V64" s="146"/>
    </row>
    <row r="65" spans="12:22" ht="12.75">
      <c r="L65" s="146"/>
      <c r="U65" s="149"/>
      <c r="V65" s="146"/>
    </row>
  </sheetData>
  <sheetProtection sheet="1"/>
  <printOptions/>
  <pageMargins left="0.75" right="0.75" top="1" bottom="1" header="0.5" footer="0.5"/>
  <pageSetup fitToHeight="1" fitToWidth="1" horizontalDpi="600" verticalDpi="600" orientation="landscape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Rcc</dc:creator>
  <cp:keywords/>
  <dc:description/>
  <cp:lastModifiedBy>Windows User</cp:lastModifiedBy>
  <cp:lastPrinted>2018-12-20T13:44:12Z</cp:lastPrinted>
  <dcterms:created xsi:type="dcterms:W3CDTF">2002-01-01T17:23:03Z</dcterms:created>
  <dcterms:modified xsi:type="dcterms:W3CDTF">2019-02-25T00:03:37Z</dcterms:modified>
  <cp:category/>
  <cp:version/>
  <cp:contentType/>
  <cp:contentStatus/>
</cp:coreProperties>
</file>