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defaultThemeVersion="124226"/>
  <mc:AlternateContent xmlns:mc="http://schemas.openxmlformats.org/markup-compatibility/2006">
    <mc:Choice Requires="x15">
      <x15ac:absPath xmlns:x15ac="http://schemas.microsoft.com/office/spreadsheetml/2010/11/ac" url="C:\Users\nn9461ld\Downloads\"/>
    </mc:Choice>
  </mc:AlternateContent>
  <xr:revisionPtr revIDLastSave="0" documentId="8_{E3A27A6A-29AC-4BDF-9E6B-84F28B225E4D}" xr6:coauthVersionLast="36" xr6:coauthVersionMax="36" xr10:uidLastSave="{00000000-0000-0000-0000-000000000000}"/>
  <bookViews>
    <workbookView xWindow="0" yWindow="0" windowWidth="20520" windowHeight="8865" xr2:uid="{00000000-000D-0000-FFFF-FFFF00000000}"/>
  </bookViews>
  <sheets>
    <sheet name="ReadMe" sheetId="6" r:id="rId1"/>
    <sheet name="Estimator" sheetId="1" r:id="rId2"/>
    <sheet name="Scorecard" sheetId="2" r:id="rId3"/>
    <sheet name="Fin Stds Glossary" sheetId="4" r:id="rId4"/>
    <sheet name="Sample" sheetId="5" r:id="rId5"/>
  </sheets>
  <definedNames>
    <definedName name="_xlnm.Print_Area" localSheetId="1">Estimator!$B$2:$M$52</definedName>
    <definedName name="_xlnm.Print_Area" localSheetId="0">ReadMe!$B$1:$Q$23</definedName>
    <definedName name="_xlnm.Print_Area" localSheetId="4">Sample!$B$1:$M$52</definedName>
    <definedName name="_xlnm.Print_Area" localSheetId="2">Scorecard!$A$1:$K$49</definedName>
    <definedName name="_xlnm.Print_Titles" localSheetId="1">Estimator!$2:$3</definedName>
  </definedNames>
  <calcPr calcId="191029"/>
</workbook>
</file>

<file path=xl/calcChain.xml><?xml version="1.0" encoding="utf-8"?>
<calcChain xmlns="http://schemas.openxmlformats.org/spreadsheetml/2006/main">
  <c r="C40" i="5" l="1"/>
  <c r="B49" i="5"/>
  <c r="B45" i="5"/>
  <c r="B41" i="5"/>
  <c r="J50" i="5"/>
  <c r="J51" i="5"/>
  <c r="J49" i="5"/>
  <c r="I44" i="5"/>
  <c r="I37" i="5"/>
  <c r="J48" i="5"/>
  <c r="J47" i="5"/>
  <c r="J46" i="5"/>
  <c r="J39" i="5"/>
  <c r="J40" i="5"/>
  <c r="J41" i="5"/>
  <c r="J42" i="5"/>
  <c r="J43" i="5"/>
  <c r="J38" i="5"/>
  <c r="E38" i="5"/>
  <c r="E37" i="5"/>
  <c r="J6" i="5"/>
  <c r="L5" i="5"/>
  <c r="J5" i="5"/>
  <c r="H6" i="5"/>
  <c r="F5" i="5"/>
  <c r="C5" i="5"/>
  <c r="B2" i="5"/>
  <c r="C12" i="5"/>
  <c r="C11" i="5"/>
  <c r="C10" i="5"/>
  <c r="C9" i="5"/>
  <c r="C8" i="5"/>
  <c r="C7" i="5"/>
  <c r="C23" i="5"/>
  <c r="C22" i="5"/>
  <c r="C21" i="5"/>
  <c r="C20" i="5"/>
  <c r="C19" i="5"/>
  <c r="C18" i="5"/>
  <c r="C17" i="5"/>
  <c r="C16" i="5"/>
  <c r="C15" i="5"/>
  <c r="C26" i="5"/>
  <c r="C27" i="5"/>
  <c r="C28" i="5"/>
  <c r="C29" i="5"/>
  <c r="C30" i="5"/>
  <c r="C31" i="5"/>
  <c r="C32" i="5"/>
  <c r="C33" i="5"/>
  <c r="C34" i="5"/>
  <c r="C35" i="5"/>
  <c r="B35" i="5"/>
  <c r="B34" i="5"/>
  <c r="B33" i="5"/>
  <c r="B32" i="5"/>
  <c r="B31" i="5"/>
  <c r="B30" i="5"/>
  <c r="B29" i="5"/>
  <c r="B28" i="5"/>
  <c r="B27" i="5"/>
  <c r="B26" i="5"/>
  <c r="B25" i="5"/>
  <c r="B21" i="5"/>
  <c r="B22" i="5"/>
  <c r="B23" i="5"/>
  <c r="B20" i="5"/>
  <c r="B19" i="5"/>
  <c r="B18" i="5"/>
  <c r="B17" i="5"/>
  <c r="B16" i="5"/>
  <c r="B15" i="5"/>
  <c r="B14" i="5"/>
  <c r="B7" i="5"/>
  <c r="B8" i="5"/>
  <c r="B9" i="5"/>
  <c r="B10" i="5"/>
  <c r="B11" i="5"/>
  <c r="B12" i="5"/>
  <c r="B6" i="5"/>
  <c r="M39" i="5" l="1"/>
  <c r="M43" i="5"/>
  <c r="L6" i="1" l="1"/>
  <c r="L6" i="5" s="1"/>
  <c r="J22" i="1"/>
  <c r="J18" i="1"/>
  <c r="J9" i="1"/>
  <c r="J12" i="1" s="1"/>
  <c r="M49" i="5"/>
  <c r="M37" i="5"/>
  <c r="J34" i="5"/>
  <c r="J27" i="5"/>
  <c r="J28" i="5" s="1"/>
  <c r="J26" i="5"/>
  <c r="J22" i="5"/>
  <c r="J18" i="5"/>
  <c r="J33" i="5" s="1"/>
  <c r="J9" i="5"/>
  <c r="J12" i="5" s="1"/>
  <c r="J29" i="5" l="1"/>
  <c r="M38" i="5"/>
  <c r="M44" i="5" s="1"/>
  <c r="J23" i="1"/>
  <c r="J32" i="1" s="1"/>
  <c r="J35" i="5"/>
  <c r="J31" i="5"/>
  <c r="J23" i="5"/>
  <c r="J32" i="5" s="1"/>
  <c r="J34" i="1"/>
  <c r="J26" i="1"/>
  <c r="M43" i="1"/>
  <c r="J30" i="5" l="1"/>
  <c r="M51" i="5"/>
  <c r="M50" i="5"/>
  <c r="J33" i="1"/>
  <c r="M39" i="1"/>
  <c r="J30" i="1" l="1"/>
  <c r="J29" i="1"/>
  <c r="M37" i="1" l="1"/>
  <c r="J27" i="1"/>
  <c r="J28" i="1" s="1"/>
  <c r="M38" i="1" l="1"/>
  <c r="J35" i="1"/>
  <c r="J31" i="1"/>
  <c r="M49" i="1"/>
  <c r="M44" i="1" l="1"/>
  <c r="M50" i="1" l="1"/>
  <c r="M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Delray Lecy</author>
    <author>Simonsen, Jon C.</author>
  </authors>
  <commentList>
    <comment ref="J7" authorId="0" shapeId="0" xr:uid="{00000000-0006-0000-0100-000001000000}">
      <text>
        <r>
          <rPr>
            <sz val="9"/>
            <color indexed="81"/>
            <rFont val="Tahoma"/>
            <family val="2"/>
          </rPr>
          <t>Enter the gross cash income for all farm production, before any expense deduction</t>
        </r>
      </text>
    </comment>
    <comment ref="J8" authorId="0" shapeId="0" xr:uid="{00000000-0006-0000-0100-000002000000}">
      <text>
        <r>
          <rPr>
            <sz val="9"/>
            <color indexed="81"/>
            <rFont val="Tahoma"/>
            <family val="2"/>
          </rPr>
          <t>Enter the total cash expenses for all crop &amp; livestock production, including direct and fixed costs, and general expenses</t>
        </r>
      </text>
    </comment>
    <comment ref="C9" authorId="0" shapeId="0" xr:uid="{00000000-0006-0000-0100-000003000000}">
      <text>
        <r>
          <rPr>
            <sz val="9"/>
            <color indexed="81"/>
            <rFont val="Tahoma"/>
            <family val="2"/>
          </rPr>
          <t>Calculated number…shows  cash income available to cover non-cash expenses and generate profit</t>
        </r>
      </text>
    </comment>
    <comment ref="J10" authorId="0" shapeId="0" xr:uid="{00000000-0006-0000-0100-000004000000}">
      <text>
        <r>
          <rPr>
            <sz val="9"/>
            <color indexed="81"/>
            <rFont val="Tahoma"/>
            <family val="2"/>
          </rPr>
          <t>Enter machinery, equipment &amp; building depreciation.  Use economic/management depreciation when possible. Enter tax depreciation if econ/mgmt depreciation not available</t>
        </r>
      </text>
    </comment>
    <comment ref="J11" authorId="0" shapeId="0" xr:uid="{00000000-0006-0000-0100-000005000000}">
      <text>
        <r>
          <rPr>
            <sz val="9"/>
            <color indexed="81"/>
            <rFont val="Tahoma"/>
            <family val="2"/>
          </rPr>
          <t xml:space="preserve">Enter the calculation of ending inventory minus beginning inventory amounts, plus purchases, minus sales for each are listed below that is a part of the business: 
- Prepaids &amp; Supplies               - Accounts Receivable
- Hedging Gains or Losses        - Other Current Assets
- Crop &amp; Feed Inventory          - Market Livestock
- Other Assets                       - Accrued Interest
Enter the total of all areas as cacluated...enter a negative number if the total is negative, positive number if positive. 
</t>
        </r>
      </text>
    </comment>
    <comment ref="C12" authorId="0" shapeId="0" xr:uid="{00000000-0006-0000-0100-000006000000}">
      <text>
        <r>
          <rPr>
            <sz val="9"/>
            <color indexed="81"/>
            <rFont val="Tahoma"/>
            <family val="2"/>
          </rPr>
          <t>Calculated number.  Indicates the net farm profit for a given year.</t>
        </r>
      </text>
    </comment>
    <comment ref="J15" authorId="0" shapeId="0" xr:uid="{00000000-0006-0000-0100-000007000000}">
      <text>
        <r>
          <rPr>
            <sz val="9"/>
            <color indexed="81"/>
            <rFont val="Tahoma"/>
            <family val="2"/>
          </rPr>
          <t>Enter the total value of current assets for the farm business (items that could be sold or accessed in less than 12 months.) Include assets such as:
- Cash and Checking            - Prepaid Exp and Supplies
- Accounts Receivable          - Hedging Accounts
- Other Current Assets         - Crop Inventory
- Livestock Held for Sale (non breeding)</t>
        </r>
      </text>
    </comment>
    <comment ref="J16" authorId="0" shapeId="0" xr:uid="{00000000-0006-0000-0100-000008000000}">
      <text>
        <r>
          <rPr>
            <sz val="9"/>
            <color indexed="81"/>
            <rFont val="Tahoma"/>
            <family val="2"/>
          </rPr>
          <t>Enter the total value of intermediate and long term assets for the farm business (items that have a useful life greater than 12 months.) Include assets such as:
- Breeding Livestock            - Machinery
- Equipment                       - Titled Vehicles
- Land                              - Buidlings and Improvements
- Other intermediate or long term assets
(These assets are also known as: Non Current Assets)</t>
        </r>
        <r>
          <rPr>
            <sz val="9"/>
            <color indexed="81"/>
            <rFont val="Tahoma"/>
            <family val="2"/>
          </rPr>
          <t xml:space="preserve">
</t>
        </r>
      </text>
    </comment>
    <comment ref="J17" authorId="0" shapeId="0" xr:uid="{00000000-0006-0000-0100-000009000000}">
      <text>
        <r>
          <rPr>
            <sz val="9"/>
            <color indexed="81"/>
            <rFont val="Tahoma"/>
            <family val="2"/>
          </rPr>
          <t xml:space="preserve">Enter the total value of all personal assets. Include assets such as:
- Personal Cash and Checking            
- Persona savings and cash value of and Retirement Accounts
- Titled Vehicles not listed as a farm asset         
- Home and other personal buildings
- Other personal assets
</t>
        </r>
      </text>
    </comment>
    <comment ref="C18" authorId="0" shapeId="0" xr:uid="{00000000-0006-0000-0100-00000A000000}">
      <text>
        <r>
          <rPr>
            <sz val="9"/>
            <color indexed="81"/>
            <rFont val="Tahoma"/>
            <family val="2"/>
          </rPr>
          <t xml:space="preserve">This is the total of all current, non current, and personal assets listed above.
</t>
        </r>
      </text>
    </comment>
    <comment ref="J19" authorId="0" shapeId="0" xr:uid="{00000000-0006-0000-0100-00000B000000}">
      <text>
        <r>
          <rPr>
            <sz val="9"/>
            <color indexed="81"/>
            <rFont val="Tahoma"/>
            <family val="2"/>
          </rPr>
          <t xml:space="preserve">Enter the principal balance of current liabilities for the farm business.  Liabilities that align with the current assets listed on item number 7 above.  Include liabilities such as:
- Accrued Interest           - Current Loans (less than 1 year)
- Principle due on term (non current) loans within 12 months
</t>
        </r>
      </text>
    </comment>
    <comment ref="J20" authorId="0" shapeId="0" xr:uid="{00000000-0006-0000-0100-00000C000000}">
      <text>
        <r>
          <rPr>
            <sz val="9"/>
            <color indexed="81"/>
            <rFont val="Tahoma"/>
            <family val="2"/>
          </rPr>
          <t xml:space="preserve">Enter the principal balance of intermediate and long term (Non Current) liabilities for the farm business.  Include liabilities that are attached to the intermediate and long term assets listed in item number 8 above.  </t>
        </r>
      </text>
    </comment>
    <comment ref="J21" authorId="0" shapeId="0" xr:uid="{00000000-0006-0000-0100-00000D000000}">
      <text>
        <r>
          <rPr>
            <sz val="9"/>
            <color indexed="81"/>
            <rFont val="Tahoma"/>
            <family val="2"/>
          </rPr>
          <t xml:space="preserve">Enter the principal balance of personal liabilities for the farm business.  Liabilities the align with the personal assets listed in item number 9 above.  
</t>
        </r>
      </text>
    </comment>
    <comment ref="C22" authorId="0" shapeId="0" xr:uid="{00000000-0006-0000-0100-00000E000000}">
      <text>
        <r>
          <rPr>
            <sz val="9"/>
            <color indexed="81"/>
            <rFont val="Tahoma"/>
            <family val="2"/>
          </rPr>
          <t>This is the total of all current, non current, and personal liabilities listed above.</t>
        </r>
      </text>
    </comment>
    <comment ref="C23" authorId="1" shapeId="0" xr:uid="{00000000-0006-0000-0100-00000F000000}">
      <text>
        <r>
          <rPr>
            <sz val="9"/>
            <color indexed="81"/>
            <rFont val="Tahoma"/>
            <family val="2"/>
          </rPr>
          <t>Net worth is total assets minus total liabilities</t>
        </r>
      </text>
    </comment>
    <comment ref="C26" authorId="0" shapeId="0" xr:uid="{00000000-0006-0000-0100-000010000000}">
      <text>
        <r>
          <rPr>
            <sz val="9"/>
            <color indexed="81"/>
            <rFont val="Tahoma"/>
            <family val="2"/>
          </rPr>
          <t xml:space="preserve">This is calcuated by dividing the current assets by the current liabilities.  Check the scorecard and glossary for more information.
</t>
        </r>
      </text>
    </comment>
    <comment ref="C27" authorId="0" shapeId="0" xr:uid="{00000000-0006-0000-0100-000011000000}">
      <text>
        <r>
          <rPr>
            <sz val="9"/>
            <color indexed="81"/>
            <rFont val="Tahoma"/>
            <family val="2"/>
          </rPr>
          <t xml:space="preserve">This is calcuated by subtracting the current liabilities from the current assets.  Check the scorecard and glossary for more information.
</t>
        </r>
      </text>
    </comment>
    <comment ref="C28" authorId="0" shapeId="0" xr:uid="{00000000-0006-0000-0100-000012000000}">
      <text>
        <r>
          <rPr>
            <sz val="9"/>
            <color indexed="81"/>
            <rFont val="Tahoma"/>
            <family val="2"/>
          </rPr>
          <t xml:space="preserve">This is calcuated by dividing the Working Capital by the Gross Farm Income.  Check the scorecard and glossary for more information.
</t>
        </r>
      </text>
    </comment>
    <comment ref="C29" authorId="0" shapeId="0" xr:uid="{00000000-0006-0000-0100-000013000000}">
      <text>
        <r>
          <rPr>
            <sz val="9"/>
            <color indexed="81"/>
            <rFont val="Tahoma"/>
            <family val="2"/>
          </rPr>
          <t xml:space="preserve">This is calcuated by dividing the Total Liabilities by the Total Assets  Check the scorecard and glossary for more information.
</t>
        </r>
      </text>
    </comment>
    <comment ref="C30" authorId="0" shapeId="0" xr:uid="{00000000-0006-0000-0100-000014000000}">
      <text>
        <r>
          <rPr>
            <sz val="9"/>
            <color indexed="81"/>
            <rFont val="Tahoma"/>
            <family val="2"/>
          </rPr>
          <t xml:space="preserve">This is calcuated by dividing the Net Worth by the Total Assets.  Check the scorecard and glossary for more information.
</t>
        </r>
      </text>
    </comment>
    <comment ref="C31" authorId="0" shapeId="0" xr:uid="{00000000-0006-0000-0100-000015000000}">
      <text>
        <r>
          <rPr>
            <sz val="9"/>
            <color indexed="81"/>
            <rFont val="Tahoma"/>
            <family val="2"/>
          </rPr>
          <t>This number is calculated by dividing the Return on Farm Assets by the Total Farm Assets.   Check the scorecard and glossary for more information about Return on Farm Assets.</t>
        </r>
      </text>
    </comment>
    <comment ref="C32" authorId="0" shapeId="0" xr:uid="{00000000-0006-0000-0100-000016000000}">
      <text>
        <r>
          <rPr>
            <sz val="9"/>
            <color indexed="81"/>
            <rFont val="Tahoma"/>
            <family val="2"/>
          </rPr>
          <t xml:space="preserve">This number is calculated by dividing the Return on Farm Equity by the Total Farm Assets.   Check the scorecard and glossary for more information about Return on Farm Equity.
</t>
        </r>
      </text>
    </comment>
    <comment ref="C33" authorId="0" shapeId="0" xr:uid="{00000000-0006-0000-0100-000017000000}">
      <text>
        <r>
          <rPr>
            <sz val="9"/>
            <color indexed="81"/>
            <rFont val="Tahoma"/>
            <family val="2"/>
          </rPr>
          <t xml:space="preserve">For this estimator, this is calcuated by dividing the Gross Farm Income by the Total Farm Assets.  Check the scorecard and glossary for more information.
</t>
        </r>
      </text>
    </comment>
    <comment ref="C34" authorId="0" shapeId="0" xr:uid="{00000000-0006-0000-0100-000018000000}">
      <text>
        <r>
          <rPr>
            <sz val="9"/>
            <color indexed="81"/>
            <rFont val="Tahoma"/>
            <family val="2"/>
          </rPr>
          <t xml:space="preserve">This is calcuated by first, subtracting Interest Expense from Cash Farm Operating Expense.  That net  amount is then divide by the Gross Farm Income.  Check the scorecard and glossary for more information.
</t>
        </r>
      </text>
    </comment>
    <comment ref="C35" authorId="0" shapeId="0" xr:uid="{00000000-0006-0000-0100-000019000000}">
      <text>
        <r>
          <rPr>
            <sz val="9"/>
            <color indexed="81"/>
            <rFont val="Tahoma"/>
            <family val="2"/>
          </rPr>
          <t xml:space="preserve">This is calcuated by dividing the Net Farm Income into the Gross Farm Income.  Check the scorecard and glossary for more information.
</t>
        </r>
      </text>
    </comment>
    <comment ref="F37" authorId="0" shapeId="0" xr:uid="{00000000-0006-0000-0100-00001A000000}">
      <text>
        <r>
          <rPr>
            <sz val="9"/>
            <color indexed="81"/>
            <rFont val="Tahoma"/>
            <family val="2"/>
          </rPr>
          <t xml:space="preserve">Enter an estimated value for the time invested in operating the business and making decisions to support the business.  
</t>
        </r>
      </text>
    </comment>
    <comment ref="F38" authorId="0" shapeId="0" xr:uid="{00000000-0006-0000-0100-00001B000000}">
      <text>
        <r>
          <rPr>
            <sz val="9"/>
            <color indexed="81"/>
            <rFont val="Tahoma"/>
            <family val="2"/>
          </rPr>
          <t xml:space="preserve">Enter the actual amount paid for interest expense to operate the business.  That includes interest current and non current interest items.
</t>
        </r>
      </text>
    </comment>
    <comment ref="C40" authorId="0" shapeId="0" xr:uid="{00000000-0006-0000-0100-00001C000000}">
      <text>
        <r>
          <rPr>
            <sz val="9"/>
            <color indexed="81"/>
            <rFont val="Tahoma"/>
            <family val="2"/>
          </rPr>
          <t>Consider the financial information listed on this sheet.  Based on that data, list three business and/or personal goals that will support your efforts to improve the business in the upcoming year and/or over the long term.</t>
        </r>
      </text>
    </comment>
    <comment ref="M40" authorId="0" shapeId="0" xr:uid="{00000000-0006-0000-0100-00001D000000}">
      <text>
        <r>
          <rPr>
            <sz val="9"/>
            <color indexed="81"/>
            <rFont val="Tahoma"/>
            <family val="2"/>
          </rPr>
          <t xml:space="preserve">Enter all personal income for the family.  In dual income families, this includes both incomes.  Also include investment income and unusual income sources.  All income that supports the family.
</t>
        </r>
      </text>
    </comment>
    <comment ref="M41" authorId="0" shapeId="0" xr:uid="{00000000-0006-0000-0100-00001E000000}">
      <text>
        <r>
          <rPr>
            <sz val="9"/>
            <color indexed="81"/>
            <rFont val="Tahoma"/>
            <family val="2"/>
          </rPr>
          <t xml:space="preserve">Enter all expenses related to supporting the family.  This includes any out-of-pocket expense the results from family activities.  This includes:  Groceries, Medical, Insurance, Clothing, Recreation, Supplies, Home maintenance, and all other personal expenses...EXCLUDING INCOME TAXES.
</t>
        </r>
      </text>
    </comment>
    <comment ref="M42" authorId="0" shapeId="0" xr:uid="{00000000-0006-0000-0100-00001F000000}">
      <text>
        <r>
          <rPr>
            <sz val="9"/>
            <color indexed="81"/>
            <rFont val="Tahoma"/>
            <family val="2"/>
          </rPr>
          <t xml:space="preserve">Enter total income tax paid.
</t>
        </r>
      </text>
    </comment>
    <comment ref="J44" authorId="0" shapeId="0" xr:uid="{00000000-0006-0000-0100-000020000000}">
      <text>
        <r>
          <rPr>
            <sz val="9"/>
            <color indexed="81"/>
            <rFont val="Tahoma"/>
            <family val="2"/>
          </rPr>
          <t xml:space="preserve">This calcuated number is the actual dollars available to cover annual term debt payments.   Check the scorecard and glossary for more information.
</t>
        </r>
      </text>
    </comment>
    <comment ref="M46" authorId="0" shapeId="0" xr:uid="{00000000-0006-0000-0100-000021000000}">
      <text>
        <r>
          <rPr>
            <sz val="9"/>
            <color indexed="81"/>
            <rFont val="Tahoma"/>
            <family val="2"/>
          </rPr>
          <t xml:space="preserve">Enter the amount of principal and interest due in the next 12 months for all farm real estate loans, including:  farm land, farm buildings, and other long term farm loans.
</t>
        </r>
      </text>
    </comment>
    <comment ref="M47" authorId="0" shapeId="0" xr:uid="{00000000-0006-0000-0100-000022000000}">
      <text>
        <r>
          <rPr>
            <sz val="9"/>
            <color indexed="81"/>
            <rFont val="Tahoma"/>
            <family val="2"/>
          </rPr>
          <t>Enter the amount of principal and interest due in the next 12 months for all machinery and equipment loans and other intermediate farm loans.</t>
        </r>
      </text>
    </comment>
    <comment ref="M48" authorId="0" shapeId="0" xr:uid="{00000000-0006-0000-0100-000023000000}">
      <text>
        <r>
          <rPr>
            <sz val="9"/>
            <color indexed="81"/>
            <rFont val="Tahoma"/>
            <family val="2"/>
          </rPr>
          <t xml:space="preserve">Enter the amount of principal and interest due in the next 12 months for intermediate and long term personal loans and all other intermediate or long term loans.
</t>
        </r>
      </text>
    </comment>
    <comment ref="J49" authorId="0" shapeId="0" xr:uid="{00000000-0006-0000-0100-000024000000}">
      <text>
        <r>
          <rPr>
            <sz val="9"/>
            <color indexed="81"/>
            <rFont val="Tahoma"/>
            <family val="2"/>
          </rPr>
          <t xml:space="preserve">This calcuated number is the total of all term debt that is due in the next 12 months.   Check the scorecard and glossary for more information.
</t>
        </r>
      </text>
    </comment>
    <comment ref="J50" authorId="0" shapeId="0" xr:uid="{00000000-0006-0000-0100-000025000000}">
      <text>
        <r>
          <rPr>
            <sz val="9"/>
            <color indexed="81"/>
            <rFont val="Tahoma"/>
            <family val="2"/>
          </rPr>
          <t xml:space="preserve">This number is calculated by subracting the Total Annual Debt Service from the Capital Debt Replacement Capacity.   Check the scorecard and glossary for more information.
</t>
        </r>
      </text>
    </comment>
    <comment ref="J51" authorId="0" shapeId="0" xr:uid="{00000000-0006-0000-0100-000026000000}">
      <text>
        <r>
          <rPr>
            <sz val="9"/>
            <color indexed="81"/>
            <rFont val="Tahoma"/>
            <family val="2"/>
          </rPr>
          <t xml:space="preserve">This number is calculated by dividing the Capital Debt Replacement Capacity by the Total Annual Debt Service.   Check the scorecard and glossary for more information.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Simonsen, Jon C.</author>
  </authors>
  <commentList>
    <comment ref="I45" authorId="0" shapeId="0" xr:uid="{00000000-0006-0000-0400-000001000000}">
      <text>
        <r>
          <rPr>
            <sz val="9"/>
            <color indexed="81"/>
            <rFont val="Tahoma"/>
            <family val="2"/>
          </rPr>
          <t>Debt service is total principal and interest payments per year</t>
        </r>
      </text>
    </comment>
  </commentList>
</comments>
</file>

<file path=xl/sharedStrings.xml><?xml version="1.0" encoding="utf-8"?>
<sst xmlns="http://schemas.openxmlformats.org/spreadsheetml/2006/main" count="122" uniqueCount="113">
  <si>
    <t>My Farm</t>
  </si>
  <si>
    <t>Date:</t>
  </si>
  <si>
    <t>Producer:</t>
  </si>
  <si>
    <t>Net Cash Income</t>
  </si>
  <si>
    <t>Net Farm Income</t>
  </si>
  <si>
    <t>Net Worth</t>
  </si>
  <si>
    <t>Working Capital</t>
  </si>
  <si>
    <t>Working Capital to Gross Revenue</t>
  </si>
  <si>
    <t>Farm Equity to Asset Ratio</t>
  </si>
  <si>
    <t>Rate of Return on Farm Assets</t>
  </si>
  <si>
    <t>Operating Expense Ratio</t>
  </si>
  <si>
    <t>Net Farm Income Ratio</t>
  </si>
  <si>
    <t>Capital Debt Replacement Capacity</t>
  </si>
  <si>
    <t>(+) Depreciation</t>
  </si>
  <si>
    <t xml:space="preserve">) </t>
  </si>
  <si>
    <t>(+) Personal Income</t>
  </si>
  <si>
    <t>Capital Debt Repayment Margin</t>
  </si>
  <si>
    <t>Total Dollars Available for Debt Service</t>
  </si>
  <si>
    <t>Total Annual Debt Service</t>
  </si>
  <si>
    <t>Asset Turnover Rate</t>
  </si>
  <si>
    <t>Current Liabilities</t>
  </si>
  <si>
    <t>Farm Debt to Asset Ratio</t>
  </si>
  <si>
    <t>Real Estate Loan Payments</t>
  </si>
  <si>
    <t>Equipment Loan Payments</t>
  </si>
  <si>
    <r>
      <rPr>
        <b/>
        <u/>
        <sz val="12"/>
        <color theme="1"/>
        <rFont val="Calibri"/>
        <family val="2"/>
        <scheme val="minor"/>
      </rPr>
      <t>Annual</t>
    </r>
    <r>
      <rPr>
        <b/>
        <sz val="12"/>
        <color theme="1"/>
        <rFont val="Calibri"/>
        <family val="2"/>
        <scheme val="minor"/>
      </rPr>
      <t xml:space="preserve"> Debt Service Requirements</t>
    </r>
  </si>
  <si>
    <t>Other/Personal Loan Payments</t>
  </si>
  <si>
    <t>Personal Assets</t>
  </si>
  <si>
    <t>Personal Liabilities</t>
  </si>
  <si>
    <t>Total Liabilities (Farm and Personal)</t>
  </si>
  <si>
    <t>Total Assets (Farm and Personal)</t>
  </si>
  <si>
    <t xml:space="preserve">(-) Income Tax </t>
  </si>
  <si>
    <t>(+) Interest Expense</t>
  </si>
  <si>
    <t>Current Farm Assets</t>
  </si>
  <si>
    <t>Non Current Farm Assets (Intermediate &amp; Long Term)</t>
  </si>
  <si>
    <t>Non Current Farm Liabilities (Intermediate &amp; Long Term)</t>
  </si>
  <si>
    <t>Rate of Return on Farm Equity</t>
  </si>
  <si>
    <t>Current Ratio</t>
  </si>
  <si>
    <t>(+) Net Farm Income</t>
  </si>
  <si>
    <t>Inventory Change  (If negative, enter as a negative)</t>
  </si>
  <si>
    <t>Depreciation (Enter as a positive number)</t>
  </si>
  <si>
    <t xml:space="preserve"> Value of Operator Labor &amp; Management</t>
  </si>
  <si>
    <t xml:space="preserve"> Interest Expense</t>
  </si>
  <si>
    <t>Year =&gt;</t>
  </si>
  <si>
    <t>My Farm Projection</t>
  </si>
  <si>
    <t>Sample</t>
  </si>
  <si>
    <t>(-) Family Living Exp. (Excl Inc Tax)</t>
  </si>
  <si>
    <t xml:space="preserve">Gross Cash Farm Income </t>
  </si>
  <si>
    <t>1)</t>
  </si>
  <si>
    <t>2)</t>
  </si>
  <si>
    <t>3)</t>
  </si>
  <si>
    <t>4)</t>
  </si>
  <si>
    <t>5)</t>
  </si>
  <si>
    <t>a)</t>
  </si>
  <si>
    <t>b)</t>
  </si>
  <si>
    <t>c)</t>
  </si>
  <si>
    <t>Review the automatic calculation totals and compare Financial Standards Measures with the Scorecard</t>
  </si>
  <si>
    <t>6)</t>
  </si>
  <si>
    <t>The "Estimator" worksheet, as shown at the bottom of the file, is to be used for input and review.</t>
  </si>
  <si>
    <t>Click on the "Estimator" tab below, shaded in blue, to bring up the worksheet for your input.</t>
  </si>
  <si>
    <t>7)</t>
  </si>
  <si>
    <r>
      <t xml:space="preserve">Financial Position </t>
    </r>
    <r>
      <rPr>
        <b/>
        <u/>
        <sz val="16"/>
        <color theme="1"/>
        <rFont val="Arial"/>
        <family val="2"/>
      </rPr>
      <t>Estimator</t>
    </r>
    <r>
      <rPr>
        <b/>
        <sz val="16"/>
        <color theme="1"/>
        <rFont val="Arial"/>
        <family val="2"/>
      </rPr>
      <t>, with goals &amp; projections</t>
    </r>
  </si>
  <si>
    <t>8)</t>
  </si>
  <si>
    <t>Enter your three primary goals for the upcoming year.</t>
  </si>
  <si>
    <t>Cash Farm Operating Expense (Including Interest Exp)</t>
  </si>
  <si>
    <t xml:space="preserve">Goals </t>
  </si>
  <si>
    <t>Selected Financial Standards Measures</t>
  </si>
  <si>
    <t>Income Statement Summary</t>
  </si>
  <si>
    <t>Balance Sheet Summary (Market Value)</t>
  </si>
  <si>
    <t>Selected Financial Standard Measures for the Plan on a Page</t>
  </si>
  <si>
    <t>Liquidity</t>
  </si>
  <si>
    <r>
      <t>Ö</t>
    </r>
    <r>
      <rPr>
        <sz val="7"/>
        <color theme="1"/>
        <rFont val="Times New Roman"/>
        <family val="1"/>
      </rPr>
      <t xml:space="preserve"> </t>
    </r>
    <r>
      <rPr>
        <b/>
        <sz val="12"/>
        <color theme="1"/>
        <rFont val="Times New Roman"/>
        <family val="1"/>
      </rPr>
      <t xml:space="preserve">Working Capital:  </t>
    </r>
    <r>
      <rPr>
        <sz val="12"/>
        <color theme="1"/>
        <rFont val="Times New Roman"/>
        <family val="1"/>
      </rPr>
      <t xml:space="preserve">Calculated as </t>
    </r>
    <r>
      <rPr>
        <i/>
        <sz val="12"/>
        <color theme="1"/>
        <rFont val="Times New Roman"/>
        <family val="1"/>
      </rPr>
      <t>(total current farm assets) – (total current farm liabilities</t>
    </r>
    <r>
      <rPr>
        <sz val="12"/>
        <color theme="1"/>
        <rFont val="Times New Roman"/>
        <family val="1"/>
      </rPr>
      <t>).  This measure represents the short-term operating capital available from within the business. In other words, working capital is the money available to purchase crop and livestock inputs and equipment necessary to produce farm products.</t>
    </r>
  </si>
  <si>
    <r>
      <t>Ö</t>
    </r>
    <r>
      <rPr>
        <sz val="7"/>
        <color theme="1"/>
        <rFont val="Times New Roman"/>
        <family val="1"/>
      </rPr>
      <t xml:space="preserve"> </t>
    </r>
    <r>
      <rPr>
        <b/>
        <sz val="12"/>
        <color theme="1"/>
        <rFont val="Times New Roman"/>
        <family val="1"/>
      </rPr>
      <t xml:space="preserve">Working Capital to gross revenues:  </t>
    </r>
    <r>
      <rPr>
        <sz val="12"/>
        <color theme="1"/>
        <rFont val="Times New Roman"/>
        <family val="1"/>
      </rPr>
      <t xml:space="preserve">Calculated as </t>
    </r>
    <r>
      <rPr>
        <i/>
        <sz val="12"/>
        <color theme="1"/>
        <rFont val="Times New Roman"/>
        <family val="1"/>
      </rPr>
      <t>(Working Capital) / (Gross farm revenue</t>
    </r>
    <r>
      <rPr>
        <sz val="12"/>
        <color theme="1"/>
        <rFont val="Times New Roman"/>
        <family val="1"/>
      </rPr>
      <t>).  This measure represents the short-term operating capital available from within the business. It is the relationship of working capital to the size of the farm business. As the ratio becomes larger, the liquidity of the business is higher.</t>
    </r>
  </si>
  <si>
    <t>Solvency</t>
  </si>
  <si>
    <r>
      <t>Ö</t>
    </r>
    <r>
      <rPr>
        <sz val="7"/>
        <color theme="1"/>
        <rFont val="Times New Roman"/>
        <family val="1"/>
      </rPr>
      <t xml:space="preserve"> </t>
    </r>
    <r>
      <rPr>
        <b/>
        <sz val="12"/>
        <color theme="1"/>
        <rFont val="Times New Roman"/>
        <family val="1"/>
      </rPr>
      <t xml:space="preserve">Debt-to-Asset Ratio:  </t>
    </r>
    <r>
      <rPr>
        <sz val="12"/>
        <color theme="1"/>
        <rFont val="Times New Roman"/>
        <family val="1"/>
      </rPr>
      <t xml:space="preserve">Calculated as </t>
    </r>
    <r>
      <rPr>
        <i/>
        <sz val="12"/>
        <color theme="1"/>
        <rFont val="Times New Roman"/>
        <family val="1"/>
      </rPr>
      <t>(total farm liabilities) / total farm assets)</t>
    </r>
    <r>
      <rPr>
        <sz val="12"/>
        <color theme="1"/>
        <rFont val="Times New Roman"/>
        <family val="1"/>
      </rPr>
      <t>.  This measure of solvency compares farm debt to total farm assets.  A higher ratio is generally considered to be an indicator of greater financial risk. Debt to asset ratio is similar to total percent in debt ratio. The difference is that personal assets and liabilities are included in total percent in debt but not in the debt to asset ratio.</t>
    </r>
  </si>
  <si>
    <r>
      <t>Ö</t>
    </r>
    <r>
      <rPr>
        <sz val="7"/>
        <color theme="1"/>
        <rFont val="Times New Roman"/>
        <family val="1"/>
      </rPr>
      <t xml:space="preserve"> </t>
    </r>
    <r>
      <rPr>
        <b/>
        <sz val="12"/>
        <color theme="1"/>
        <rFont val="Times New Roman"/>
        <family val="1"/>
      </rPr>
      <t xml:space="preserve">Equity-to-Asset Ratio:  </t>
    </r>
    <r>
      <rPr>
        <sz val="12"/>
        <color theme="1"/>
        <rFont val="Times New Roman"/>
        <family val="1"/>
      </rPr>
      <t xml:space="preserve">Calculated as </t>
    </r>
    <r>
      <rPr>
        <i/>
        <sz val="12"/>
        <color theme="1"/>
        <rFont val="Times New Roman"/>
        <family val="1"/>
      </rPr>
      <t>(total farm equity) / total farm assets)</t>
    </r>
    <r>
      <rPr>
        <sz val="12"/>
        <color theme="1"/>
        <rFont val="Times New Roman"/>
        <family val="1"/>
      </rPr>
      <t>.  This measure of solvency compares total farm equity to total farm assets, or shows the amount of assets financed by owner equity; while Debt to Asset Ratio measures the proportion of farm assets financed by debt. Because these ratios describe how total farm assets are financed; when added together, they always equal 100 percent.</t>
    </r>
  </si>
  <si>
    <t>Profitability</t>
  </si>
  <si>
    <r>
      <t>Ö</t>
    </r>
    <r>
      <rPr>
        <sz val="7"/>
        <color theme="1"/>
        <rFont val="Times New Roman"/>
        <family val="1"/>
      </rPr>
      <t xml:space="preserve"> </t>
    </r>
    <r>
      <rPr>
        <b/>
        <sz val="12"/>
        <color theme="1"/>
        <rFont val="Times New Roman"/>
        <family val="1"/>
      </rPr>
      <t xml:space="preserve">Rate of Return on Assets:  </t>
    </r>
    <r>
      <rPr>
        <sz val="12"/>
        <color theme="1"/>
        <rFont val="Times New Roman"/>
        <family val="1"/>
      </rPr>
      <t xml:space="preserve">Calculated as </t>
    </r>
    <r>
      <rPr>
        <i/>
        <sz val="12"/>
        <color theme="1"/>
        <rFont val="Times New Roman"/>
        <family val="1"/>
      </rPr>
      <t>[(net farm income) + (farm interest) – (value of operator labor and management)] / (total farm assets)</t>
    </r>
    <r>
      <rPr>
        <sz val="12"/>
        <color theme="1"/>
        <rFont val="Times New Roman"/>
        <family val="1"/>
      </rPr>
      <t>.  This measure represents the average “interest” rate being earned on all investments in the business (your investment and that of your creditors).  In theory, rate of return should be higher than average interest rate paid on debt. If it is higher, then positive leverage is being employed since the investment is earning enough to pay interest with surplus capacity to raise the return on equity capital.</t>
    </r>
  </si>
  <si>
    <t>Repayment Capacity</t>
  </si>
  <si>
    <r>
      <t>Ö</t>
    </r>
    <r>
      <rPr>
        <sz val="7"/>
        <color theme="1"/>
        <rFont val="Times New Roman"/>
        <family val="1"/>
      </rPr>
      <t xml:space="preserve"> </t>
    </r>
    <r>
      <rPr>
        <b/>
        <sz val="12"/>
        <color theme="1"/>
        <rFont val="Times New Roman"/>
        <family val="1"/>
      </rPr>
      <t xml:space="preserve">Capital Debt Repayment Capacity:  </t>
    </r>
    <r>
      <rPr>
        <sz val="12"/>
        <color theme="1"/>
        <rFont val="Times New Roman"/>
        <family val="1"/>
      </rPr>
      <t>Calculated as</t>
    </r>
    <r>
      <rPr>
        <b/>
        <sz val="12"/>
        <color theme="1"/>
        <rFont val="Times New Roman"/>
        <family val="1"/>
      </rPr>
      <t xml:space="preserve"> </t>
    </r>
    <r>
      <rPr>
        <i/>
        <sz val="12"/>
        <color theme="1"/>
        <rFont val="Times New Roman"/>
        <family val="1"/>
      </rPr>
      <t xml:space="preserve">[(net farm income from operations) + (depreciation/amortization) + (total personal income) + or – (total miscellaneous revenue/expense) – (family living/owner withdrawals) – (total income tax expense) + (scheduled interest on term debt)].  </t>
    </r>
    <r>
      <rPr>
        <sz val="12"/>
        <color theme="1"/>
        <rFont val="Times New Roman"/>
        <family val="1"/>
      </rPr>
      <t>This measure</t>
    </r>
    <r>
      <rPr>
        <b/>
        <sz val="12"/>
        <color theme="1"/>
        <rFont val="Times New Roman"/>
        <family val="1"/>
      </rPr>
      <t xml:space="preserve"> </t>
    </r>
    <r>
      <rPr>
        <sz val="12"/>
        <color theme="1"/>
        <rFont val="Times New Roman"/>
        <family val="1"/>
      </rPr>
      <t>is the net amount available from business and personal sources that can be used to repay debt and replace assets.</t>
    </r>
    <r>
      <rPr>
        <b/>
        <sz val="12"/>
        <color theme="1"/>
        <rFont val="Times New Roman"/>
        <family val="1"/>
      </rPr>
      <t xml:space="preserve"> </t>
    </r>
  </si>
  <si>
    <r>
      <t>Ö</t>
    </r>
    <r>
      <rPr>
        <sz val="7"/>
        <color theme="1"/>
        <rFont val="Times New Roman"/>
        <family val="1"/>
      </rPr>
      <t xml:space="preserve"> </t>
    </r>
    <r>
      <rPr>
        <b/>
        <sz val="12"/>
        <color theme="1"/>
        <rFont val="Times New Roman"/>
        <family val="1"/>
      </rPr>
      <t xml:space="preserve">Capital Replacement Margin:  </t>
    </r>
    <r>
      <rPr>
        <sz val="12"/>
        <color theme="1"/>
        <rFont val="Times New Roman"/>
        <family val="1"/>
      </rPr>
      <t xml:space="preserve">Calculated as the value of </t>
    </r>
    <r>
      <rPr>
        <i/>
        <sz val="12"/>
        <color theme="1"/>
        <rFont val="Times New Roman"/>
        <family val="1"/>
      </rPr>
      <t>(net farm income) + (net nonfarm income) + (depreciation – (family living expenses, taxes paid, scheduled payments on term debt).</t>
    </r>
    <r>
      <rPr>
        <sz val="12"/>
        <color theme="1"/>
        <rFont val="Times New Roman"/>
        <family val="1"/>
      </rPr>
      <t xml:space="preserve">  This measure describes the amount of money left over after all scheduled debt payments have been made.  If the amount remaining is greater than zero, then enough capital has been generated to cover debt payments.</t>
    </r>
  </si>
  <si>
    <r>
      <t>Ö</t>
    </r>
    <r>
      <rPr>
        <sz val="7"/>
        <color theme="1"/>
        <rFont val="Times New Roman"/>
        <family val="1"/>
      </rPr>
      <t xml:space="preserve"> </t>
    </r>
    <r>
      <rPr>
        <b/>
        <sz val="12"/>
        <color theme="1"/>
        <rFont val="Times New Roman"/>
        <family val="1"/>
      </rPr>
      <t xml:space="preserve">Term Debt Coverage Ratio:  </t>
    </r>
    <r>
      <rPr>
        <sz val="12"/>
        <color theme="1"/>
        <rFont val="Times New Roman"/>
        <family val="1"/>
      </rPr>
      <t xml:space="preserve">Calculated </t>
    </r>
    <r>
      <rPr>
        <i/>
        <sz val="12"/>
        <color theme="1"/>
        <rFont val="Times New Roman"/>
        <family val="1"/>
      </rPr>
      <t>as (Capital Debt Repayment Capacity) / (Total principal and interest on term debt).</t>
    </r>
    <r>
      <rPr>
        <sz val="12"/>
        <color theme="1"/>
        <rFont val="Times New Roman"/>
        <family val="1"/>
      </rPr>
      <t xml:space="preserve">  This measure of repayment capacity tells whether the business produced enough cash to cover all intermediate and long-term debt payments.  It measures the ability of the business to cover all term debt payments over a period of time. It is one of the most important measures lenders use to evaluate proposed loans because it  compares dollars generated by the business for intermediate and long term debt payments against the scheduled principal and interest payments on term debt.</t>
    </r>
  </si>
  <si>
    <t>Financial Efficiency</t>
  </si>
  <si>
    <r>
      <t>Ö</t>
    </r>
    <r>
      <rPr>
        <sz val="7"/>
        <color theme="1"/>
        <rFont val="Times New Roman"/>
        <family val="1"/>
      </rPr>
      <t xml:space="preserve"> </t>
    </r>
    <r>
      <rPr>
        <b/>
        <sz val="12"/>
        <color theme="1"/>
        <rFont val="Times New Roman"/>
        <family val="1"/>
      </rPr>
      <t xml:space="preserve">Asset Turnover Rate:  </t>
    </r>
    <r>
      <rPr>
        <sz val="12"/>
        <color theme="1"/>
        <rFont val="Times New Roman"/>
        <family val="1"/>
      </rPr>
      <t xml:space="preserve">Calculated as the </t>
    </r>
    <r>
      <rPr>
        <i/>
        <sz val="12"/>
        <color theme="1"/>
        <rFont val="Times New Roman"/>
        <family val="1"/>
      </rPr>
      <t>(Value of farm production*) / (Total farm assets).</t>
    </r>
    <r>
      <rPr>
        <sz val="12"/>
        <color theme="1"/>
        <rFont val="Times New Roman"/>
        <family val="1"/>
      </rPr>
      <t xml:space="preserve">  This measures the efficiency of using capital in generating revenue.  A high level of production in proportion to the level of capital investment yields a high (or efficient) asset turnover rate.  The higher the number the better.</t>
    </r>
  </si>
  <si>
    <r>
      <t>Ö</t>
    </r>
    <r>
      <rPr>
        <sz val="7"/>
        <color theme="1"/>
        <rFont val="Times New Roman"/>
        <family val="1"/>
      </rPr>
      <t xml:space="preserve"> </t>
    </r>
    <r>
      <rPr>
        <b/>
        <sz val="12"/>
        <color theme="1"/>
        <rFont val="Times New Roman"/>
        <family val="1"/>
      </rPr>
      <t xml:space="preserve">Operating Expense Ratio:  </t>
    </r>
    <r>
      <rPr>
        <sz val="12"/>
        <color theme="1"/>
        <rFont val="Times New Roman"/>
        <family val="1"/>
      </rPr>
      <t xml:space="preserve">Calculated as the value of </t>
    </r>
    <r>
      <rPr>
        <i/>
        <sz val="12"/>
        <color theme="1"/>
        <rFont val="Times New Roman"/>
        <family val="1"/>
      </rPr>
      <t>[(total farm operating expenses) – (depreciation) – (farm interest)] / (gross farm revenue).</t>
    </r>
    <r>
      <rPr>
        <sz val="12"/>
        <color theme="1"/>
        <rFont val="Times New Roman"/>
        <family val="1"/>
      </rPr>
      <t xml:space="preserve">  This measure reflects the proportion of farm revenues used to pay only operating expenses.  The operating expense ratio is widely used to evaluate operating efficiency. Because interest expense is not included, it puts businesses on equal ground in terms of production efficiency. When farms go over 80% operating expense, they don’t have much margin left over for depreciation, interest and net returns to the operator. On the other hand, an operating expense ratio of less than 60% might be right, but be careful, it takes a pretty efficient farm to get below 60% operating expense.</t>
    </r>
  </si>
  <si>
    <r>
      <t>Ö</t>
    </r>
    <r>
      <rPr>
        <sz val="7"/>
        <color theme="1"/>
        <rFont val="Times New Roman"/>
        <family val="1"/>
      </rPr>
      <t xml:space="preserve"> </t>
    </r>
    <r>
      <rPr>
        <b/>
        <sz val="12"/>
        <color theme="1"/>
        <rFont val="Times New Roman"/>
        <family val="1"/>
      </rPr>
      <t xml:space="preserve">Net Farm Income Ratio:  </t>
    </r>
    <r>
      <rPr>
        <sz val="12"/>
        <color theme="1"/>
        <rFont val="Times New Roman"/>
        <family val="1"/>
      </rPr>
      <t xml:space="preserve">Calculated as </t>
    </r>
    <r>
      <rPr>
        <i/>
        <sz val="12"/>
        <color theme="1"/>
        <rFont val="Times New Roman"/>
        <family val="1"/>
      </rPr>
      <t>(net farm income from operations) / (gross farm revenue).</t>
    </r>
    <r>
      <rPr>
        <sz val="12"/>
        <color theme="1"/>
        <rFont val="Times New Roman"/>
        <family val="1"/>
      </rPr>
      <t xml:space="preserve">  This measure of financial efficiency compares profit to gross farm revenue.  It shows the percent of gross farm income remaining after expenses. Net farm income is the remainder after operating expenses, depreciation and interest expense have been subtracted from gross revenues. An efficient, well positioned farm, after paying operating, depreciation, and interest expenses, might have 20% of revenue left as returns to the operator, or net income. Over the years, Minnesota farms included in the FINBIN database that have grossed between $100,000 and $1,000,000, have averaged about 16% net farm income. Those grossing under $100,000 have averaged 10% or less. Farms grossing over $1,000,000 have netted about 12%</t>
    </r>
  </si>
  <si>
    <r>
      <t xml:space="preserve">* Note:  Value of Farm Production is calculated as </t>
    </r>
    <r>
      <rPr>
        <i/>
        <sz val="11"/>
        <color theme="1"/>
        <rFont val="Times New Roman"/>
        <family val="1"/>
      </rPr>
      <t>(gross farm income) – (feeder cattle purchases) – (purchased feed expense)</t>
    </r>
  </si>
  <si>
    <t>FBM</t>
  </si>
  <si>
    <t>For each line of the "My Farm" column, enter your targets for the upcoming year under "My Farm Projection".</t>
  </si>
  <si>
    <r>
      <t xml:space="preserve">Calculator Overview  </t>
    </r>
    <r>
      <rPr>
        <b/>
        <u/>
        <sz val="15"/>
        <color rgb="FFFF0000"/>
        <rFont val="Calibri"/>
        <family val="2"/>
        <scheme val="minor"/>
      </rPr>
      <t>(Read through this page before switching to another worksheet)</t>
    </r>
  </si>
  <si>
    <t>"Scorecard" - Provides established benchmarks for comparing your numbers</t>
  </si>
  <si>
    <t>"Fin Std Glossary" - Basic definitions of the selected Financial Standards Measures</t>
  </si>
  <si>
    <t>"Sample" - Provides a view of a completed estimator form</t>
  </si>
  <si>
    <t xml:space="preserve">Other worksheet Tabs: </t>
  </si>
  <si>
    <t>NOTE:  The calculations above result from limited data sources.  Some calculated numbers are close estimates of the listed factor.</t>
  </si>
  <si>
    <t>Term Debt Coverage Ratio</t>
  </si>
  <si>
    <t>These cells will change color based on where the amount aligns on the color scale in the Scorecard tab.</t>
  </si>
  <si>
    <t xml:space="preserve">Gray-shaded cells have calculated totals, transferred numbers, or measures without a color scale in the Scorecard tab. </t>
  </si>
  <si>
    <t>Input should occur in the upper section, with 2 items above the Goals, &amp; 6 items at the bottom right.</t>
  </si>
  <si>
    <t>9)</t>
  </si>
  <si>
    <t xml:space="preserve">Instructions:  </t>
  </si>
  <si>
    <t>Print report as needed.  (Print any of the other worksheets as needed as well)</t>
  </si>
  <si>
    <t>Enter Producer name, the current date, and the year cooresponding to your records.</t>
  </si>
  <si>
    <t xml:space="preserve">Enter current year data in the blue highlighted cells in "My Farm" column.  </t>
  </si>
  <si>
    <t>Enter data for the "Value of Operator Labor &amp; Management" &amp; "Interest Expense" in the blue highlighted cells in the middle of the form.</t>
  </si>
  <si>
    <t>Enter current year data for the 6 cells in the "Dollars Available for Debt Service" section.</t>
  </si>
  <si>
    <r>
      <t xml:space="preserve">The worksheet is protected so input is only allowed in cells with </t>
    </r>
    <r>
      <rPr>
        <sz val="15"/>
        <color rgb="FF0000CC"/>
        <rFont val="Calibri"/>
        <family val="2"/>
        <scheme val="minor"/>
      </rPr>
      <t>blue highlighting and descriptors,</t>
    </r>
    <r>
      <rPr>
        <sz val="15"/>
        <rFont val="Calibri"/>
        <family val="2"/>
        <scheme val="minor"/>
      </rPr>
      <t xml:space="preserve"> and under "My Projections".</t>
    </r>
  </si>
  <si>
    <r>
      <t xml:space="preserve">Producer data for the current year should be entered in the </t>
    </r>
    <r>
      <rPr>
        <sz val="15"/>
        <color rgb="FF0000CC"/>
        <rFont val="Calibri"/>
        <family val="2"/>
        <scheme val="minor"/>
      </rPr>
      <t>blue highlighted cells</t>
    </r>
    <r>
      <rPr>
        <sz val="15"/>
        <color theme="1"/>
        <rFont val="Calibri"/>
        <family val="2"/>
        <scheme val="minor"/>
      </rPr>
      <t xml:space="preserve"> with </t>
    </r>
    <r>
      <rPr>
        <sz val="15"/>
        <color rgb="FF0000CC"/>
        <rFont val="Calibri"/>
        <family val="2"/>
        <scheme val="minor"/>
      </rPr>
      <t xml:space="preserve">blue descriptors </t>
    </r>
    <r>
      <rPr>
        <sz val="15"/>
        <color theme="1"/>
        <rFont val="Calibri"/>
        <family val="2"/>
        <scheme val="minor"/>
      </rPr>
      <t>in this worksheet.</t>
    </r>
  </si>
  <si>
    <r>
      <t xml:space="preserve">Each input cell has a pop-up comment </t>
    </r>
    <r>
      <rPr>
        <sz val="15"/>
        <color theme="1"/>
        <rFont val="Calibri"/>
        <family val="2"/>
        <scheme val="minor"/>
      </rPr>
      <t>connected to the cell to explain what data is being requested.</t>
    </r>
  </si>
  <si>
    <t>NOTE: Let the mouse cursor rest on the cell to show the instructions for the data needed for each cell.</t>
  </si>
  <si>
    <r>
      <t xml:space="preserve">Most descriptors for a gray-shaded cell have a </t>
    </r>
    <r>
      <rPr>
        <sz val="15"/>
        <color rgb="FFFF0000"/>
        <rFont val="Calibri"/>
        <family val="2"/>
        <scheme val="minor"/>
      </rPr>
      <t>red mark,</t>
    </r>
    <r>
      <rPr>
        <sz val="15"/>
        <rFont val="Calibri"/>
        <family val="2"/>
        <scheme val="minor"/>
      </rPr>
      <t xml:space="preserve"> pop-up comment</t>
    </r>
    <r>
      <rPr>
        <sz val="15"/>
        <color theme="1"/>
        <rFont val="Calibri"/>
        <family val="2"/>
        <scheme val="minor"/>
      </rPr>
      <t xml:space="preserve"> connected to the cell to explain the item.</t>
    </r>
  </si>
  <si>
    <r>
      <t xml:space="preserve">Yellow-shaded cells are calculated financial measures - each descriptor has an explanation in a </t>
    </r>
    <r>
      <rPr>
        <sz val="15"/>
        <color rgb="FFFF0000"/>
        <rFont val="Calibri"/>
        <family val="2"/>
        <scheme val="minor"/>
      </rPr>
      <t>red mark,</t>
    </r>
    <r>
      <rPr>
        <sz val="15"/>
        <color theme="1"/>
        <rFont val="Calibri"/>
        <family val="2"/>
        <scheme val="minor"/>
      </rPr>
      <t xml:space="preserve"> pop-up comment.</t>
    </r>
  </si>
  <si>
    <r>
      <t>Ö</t>
    </r>
    <r>
      <rPr>
        <sz val="7"/>
        <color theme="1"/>
        <rFont val="Times New Roman"/>
        <family val="1"/>
      </rPr>
      <t xml:space="preserve"> </t>
    </r>
    <r>
      <rPr>
        <b/>
        <sz val="12"/>
        <color theme="1"/>
        <rFont val="Times New Roman"/>
        <family val="1"/>
      </rPr>
      <t>Current Ratio:</t>
    </r>
    <r>
      <rPr>
        <sz val="12"/>
        <color theme="1"/>
        <rFont val="Times New Roman"/>
        <family val="1"/>
      </rPr>
      <t xml:space="preserve">  Calculated as </t>
    </r>
    <r>
      <rPr>
        <i/>
        <sz val="12"/>
        <color theme="1"/>
        <rFont val="Times New Roman"/>
        <family val="1"/>
      </rPr>
      <t>(total current farm assets) / (total current farm liabilities</t>
    </r>
    <r>
      <rPr>
        <sz val="12"/>
        <color theme="1"/>
        <rFont val="Times New Roman"/>
        <family val="1"/>
      </rPr>
      <t>).  This measures the extent to which liquidating current farm assets covers current farm liabilities. Current assets are all cash and all other assets converted to cash or used in production within one business year. Current liabilities include all debts due and payable within one business year.</t>
    </r>
  </si>
  <si>
    <r>
      <t>Ö</t>
    </r>
    <r>
      <rPr>
        <sz val="7"/>
        <color theme="1"/>
        <rFont val="Times New Roman"/>
        <family val="1"/>
      </rPr>
      <t xml:space="preserve"> </t>
    </r>
    <r>
      <rPr>
        <b/>
        <sz val="12"/>
        <color theme="1"/>
        <rFont val="Times New Roman"/>
        <family val="1"/>
      </rPr>
      <t xml:space="preserve">Rate of Return on Equity:  </t>
    </r>
    <r>
      <rPr>
        <sz val="12"/>
        <color theme="1"/>
        <rFont val="Times New Roman"/>
        <family val="1"/>
      </rPr>
      <t xml:space="preserve">Calculated as </t>
    </r>
    <r>
      <rPr>
        <i/>
        <sz val="12"/>
        <color theme="1"/>
        <rFont val="Times New Roman"/>
        <family val="1"/>
      </rPr>
      <t>[(net farm income) – (value of operator labor and management)] / (total farm net worth)</t>
    </r>
    <r>
      <rPr>
        <sz val="12"/>
        <color theme="1"/>
        <rFont val="Times New Roman"/>
        <family val="1"/>
      </rPr>
      <t>.  This measure represents the percentage return earned on the operator's equity capital invested in the farm. Like Rate of return on farm assets, if assets are valued at market value, the Rate of Return on Farm Equity can be compared with the returns available if assets are liquidated and invested in alternative investments. If assets are valued at cost value, this represents the actual return to the amount of funds invested or retained in the business.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</si>
</sst>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0.0%"/>
  </numFmts>
  <fonts count="36" x14ac:knownFonts="1">
    <font>
      <sz val="11"/>
      <color theme="1"/>
      <name val="Calibri"/>
      <family val="2"/>
      <scheme val="minor"/>
    </font>
    <font>
      <b/>
      <sz val="11"/>
      <color theme="1"/>
      <name val="Calibri"/>
      <family val="2"/>
      <scheme val="minor"/>
    </font>
    <font>
      <b/>
      <u/>
      <sz val="11"/>
      <color theme="1"/>
      <name val="Calibri"/>
      <family val="2"/>
      <scheme val="minor"/>
    </font>
    <font>
      <sz val="12"/>
      <color theme="1"/>
      <name val="Arial"/>
      <family val="2"/>
    </font>
    <font>
      <u/>
      <sz val="12"/>
      <color theme="1"/>
      <name val="Times New Roman"/>
      <family val="1"/>
    </font>
    <font>
      <b/>
      <sz val="16"/>
      <color theme="1"/>
      <name val="Arial"/>
      <family val="2"/>
    </font>
    <font>
      <b/>
      <sz val="11"/>
      <name val="Calibri"/>
      <family val="2"/>
      <scheme val="minor"/>
    </font>
    <font>
      <b/>
      <sz val="11"/>
      <color rgb="FF0000CC"/>
      <name val="Calibri"/>
      <family val="2"/>
      <scheme val="minor"/>
    </font>
    <font>
      <b/>
      <sz val="12"/>
      <color theme="1"/>
      <name val="Calibri"/>
      <family val="2"/>
      <scheme val="minor"/>
    </font>
    <font>
      <sz val="9"/>
      <color indexed="81"/>
      <name val="Tahoma"/>
      <family val="2"/>
    </font>
    <font>
      <u/>
      <sz val="12"/>
      <color theme="1"/>
      <name val="Calibri"/>
      <family val="2"/>
      <scheme val="minor"/>
    </font>
    <font>
      <sz val="12"/>
      <color theme="1"/>
      <name val="Calibri"/>
      <family val="2"/>
      <scheme val="minor"/>
    </font>
    <font>
      <sz val="14"/>
      <color theme="1"/>
      <name val="Calibri"/>
      <family val="2"/>
      <scheme val="minor"/>
    </font>
    <font>
      <sz val="11"/>
      <color theme="1"/>
      <name val="Calibri"/>
      <family val="2"/>
      <scheme val="minor"/>
    </font>
    <font>
      <sz val="12"/>
      <color rgb="FF0000CC"/>
      <name val="Calibri"/>
      <family val="2"/>
      <scheme val="minor"/>
    </font>
    <font>
      <sz val="11"/>
      <color rgb="FF0000CC"/>
      <name val="Calibri"/>
      <family val="2"/>
      <scheme val="minor"/>
    </font>
    <font>
      <b/>
      <u/>
      <sz val="12"/>
      <color theme="1"/>
      <name val="Calibri"/>
      <family val="2"/>
      <scheme val="minor"/>
    </font>
    <font>
      <sz val="11"/>
      <name val="Calibri"/>
      <family val="2"/>
      <scheme val="minor"/>
    </font>
    <font>
      <b/>
      <u/>
      <sz val="16"/>
      <color theme="1"/>
      <name val="Arial"/>
      <family val="2"/>
    </font>
    <font>
      <sz val="12"/>
      <name val="Calibri"/>
      <family val="2"/>
      <scheme val="minor"/>
    </font>
    <font>
      <b/>
      <u/>
      <sz val="15"/>
      <color theme="1"/>
      <name val="Calibri"/>
      <family val="2"/>
      <scheme val="minor"/>
    </font>
    <font>
      <b/>
      <u/>
      <sz val="15"/>
      <color rgb="FFFF0000"/>
      <name val="Calibri"/>
      <family val="2"/>
      <scheme val="minor"/>
    </font>
    <font>
      <sz val="15"/>
      <color theme="1"/>
      <name val="Calibri"/>
      <family val="2"/>
      <scheme val="minor"/>
    </font>
    <font>
      <sz val="15"/>
      <color rgb="FF0000CC"/>
      <name val="Calibri"/>
      <family val="2"/>
      <scheme val="minor"/>
    </font>
    <font>
      <sz val="12"/>
      <color theme="1"/>
      <name val="Times New Roman"/>
      <family val="1"/>
    </font>
    <font>
      <b/>
      <sz val="12"/>
      <color theme="1"/>
      <name val="Times New Roman"/>
      <family val="1"/>
    </font>
    <font>
      <b/>
      <u/>
      <sz val="16"/>
      <color theme="1"/>
      <name val="Goudy Old Style"/>
      <family val="1"/>
    </font>
    <font>
      <b/>
      <u/>
      <sz val="14"/>
      <color theme="1"/>
      <name val="Times New Roman"/>
      <family val="1"/>
    </font>
    <font>
      <sz val="12"/>
      <color theme="1"/>
      <name val="Wingdings"/>
      <charset val="2"/>
    </font>
    <font>
      <sz val="7"/>
      <color theme="1"/>
      <name val="Times New Roman"/>
      <family val="1"/>
    </font>
    <font>
      <i/>
      <sz val="12"/>
      <color theme="1"/>
      <name val="Times New Roman"/>
      <family val="1"/>
    </font>
    <font>
      <sz val="11"/>
      <color theme="1"/>
      <name val="Times New Roman"/>
      <family val="1"/>
    </font>
    <font>
      <i/>
      <sz val="11"/>
      <color theme="1"/>
      <name val="Times New Roman"/>
      <family val="1"/>
    </font>
    <font>
      <i/>
      <sz val="11"/>
      <color theme="1"/>
      <name val="Calibri"/>
      <family val="2"/>
      <scheme val="minor"/>
    </font>
    <font>
      <sz val="15"/>
      <name val="Calibri"/>
      <family val="2"/>
      <scheme val="minor"/>
    </font>
    <font>
      <sz val="15"/>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196">
    <xf numFmtId="0" fontId="0" fillId="0" borderId="0" xfId="0"/>
    <xf numFmtId="0" fontId="4" fillId="0" borderId="0" xfId="0" applyFont="1" applyAlignment="1">
      <alignment vertical="center"/>
    </xf>
    <xf numFmtId="0" fontId="0" fillId="0" borderId="0" xfId="0" applyBorder="1" applyAlignment="1">
      <alignment horizontal="center"/>
    </xf>
    <xf numFmtId="0" fontId="0" fillId="0" borderId="0" xfId="0"/>
    <xf numFmtId="0" fontId="0" fillId="0" borderId="0" xfId="0" applyBorder="1"/>
    <xf numFmtId="0" fontId="0" fillId="0" borderId="10" xfId="0" applyBorder="1"/>
    <xf numFmtId="0" fontId="0" fillId="0" borderId="9" xfId="0" applyBorder="1"/>
    <xf numFmtId="0" fontId="0" fillId="0" borderId="12" xfId="0" applyBorder="1"/>
    <xf numFmtId="0" fontId="0" fillId="0" borderId="13" xfId="0" applyBorder="1"/>
    <xf numFmtId="0" fontId="0" fillId="0" borderId="0" xfId="0" applyFill="1" applyBorder="1"/>
    <xf numFmtId="0" fontId="0" fillId="0" borderId="8" xfId="0" applyBorder="1"/>
    <xf numFmtId="0" fontId="0" fillId="0" borderId="7" xfId="0" applyBorder="1"/>
    <xf numFmtId="0" fontId="0" fillId="0" borderId="14" xfId="0" applyBorder="1"/>
    <xf numFmtId="0" fontId="0" fillId="0" borderId="6" xfId="0" applyBorder="1"/>
    <xf numFmtId="0" fontId="0" fillId="0" borderId="0" xfId="0" applyBorder="1" applyAlignment="1">
      <alignment horizontal="left"/>
    </xf>
    <xf numFmtId="0" fontId="0" fillId="0" borderId="0" xfId="0" applyFill="1" applyBorder="1" applyAlignment="1"/>
    <xf numFmtId="0" fontId="8" fillId="0" borderId="0" xfId="0" applyFont="1" applyBorder="1"/>
    <xf numFmtId="164" fontId="0" fillId="0" borderId="0" xfId="0" applyNumberFormat="1" applyBorder="1"/>
    <xf numFmtId="0" fontId="0" fillId="0" borderId="0" xfId="0" applyFill="1"/>
    <xf numFmtId="0" fontId="2" fillId="0" borderId="9" xfId="0" applyFont="1" applyFill="1" applyBorder="1"/>
    <xf numFmtId="0" fontId="0" fillId="0" borderId="9" xfId="0" applyBorder="1" applyAlignment="1">
      <alignment horizontal="center"/>
    </xf>
    <xf numFmtId="0" fontId="0" fillId="0" borderId="0" xfId="0" applyFill="1" applyBorder="1" applyAlignment="1">
      <alignment horizontal="center"/>
    </xf>
    <xf numFmtId="0" fontId="8" fillId="0" borderId="9" xfId="0" applyFont="1" applyBorder="1"/>
    <xf numFmtId="0" fontId="10" fillId="0" borderId="9" xfId="0" applyFont="1" applyBorder="1"/>
    <xf numFmtId="0" fontId="11" fillId="0" borderId="0" xfId="0" applyFont="1"/>
    <xf numFmtId="0" fontId="11" fillId="0" borderId="0" xfId="0" applyFont="1" applyBorder="1"/>
    <xf numFmtId="0" fontId="11" fillId="0" borderId="9" xfId="0" applyFont="1" applyBorder="1" applyAlignment="1">
      <alignment horizontal="center"/>
    </xf>
    <xf numFmtId="0" fontId="11" fillId="0" borderId="0" xfId="0" applyFont="1" applyFill="1" applyBorder="1"/>
    <xf numFmtId="0" fontId="11" fillId="0" borderId="9" xfId="0" applyFont="1" applyFill="1" applyBorder="1" applyAlignment="1">
      <alignment horizontal="center"/>
    </xf>
    <xf numFmtId="0" fontId="11" fillId="0" borderId="9" xfId="0" applyFont="1" applyBorder="1"/>
    <xf numFmtId="0" fontId="11" fillId="0" borderId="0" xfId="0" applyFont="1" applyBorder="1" applyAlignment="1">
      <alignment horizontal="left"/>
    </xf>
    <xf numFmtId="0" fontId="0" fillId="0" borderId="15" xfId="0" applyFill="1" applyBorder="1" applyAlignment="1">
      <alignment horizontal="center"/>
    </xf>
    <xf numFmtId="0" fontId="0" fillId="0" borderId="1" xfId="0" applyBorder="1" applyAlignment="1"/>
    <xf numFmtId="0" fontId="0" fillId="0" borderId="11" xfId="0" applyBorder="1" applyAlignment="1"/>
    <xf numFmtId="0" fontId="0" fillId="0" borderId="2" xfId="0" applyBorder="1" applyAlignment="1"/>
    <xf numFmtId="0" fontId="0" fillId="0" borderId="16" xfId="0" applyBorder="1" applyAlignment="1"/>
    <xf numFmtId="0" fontId="0" fillId="0" borderId="23" xfId="0" applyFill="1" applyBorder="1" applyAlignment="1">
      <alignment horizontal="center"/>
    </xf>
    <xf numFmtId="0" fontId="0" fillId="0" borderId="10" xfId="0" applyBorder="1" applyAlignment="1"/>
    <xf numFmtId="0" fontId="11" fillId="0" borderId="0" xfId="0" quotePrefix="1" applyFont="1" applyBorder="1"/>
    <xf numFmtId="0" fontId="11" fillId="0" borderId="12" xfId="0" applyFont="1" applyBorder="1" applyAlignment="1">
      <alignment horizontal="center"/>
    </xf>
    <xf numFmtId="0" fontId="0" fillId="0" borderId="23" xfId="0" applyBorder="1"/>
    <xf numFmtId="0" fontId="14" fillId="0" borderId="0" xfId="0" quotePrefix="1" applyFont="1" applyBorder="1"/>
    <xf numFmtId="0" fontId="14" fillId="0" borderId="0" xfId="0" applyFont="1" applyBorder="1"/>
    <xf numFmtId="0" fontId="8" fillId="0" borderId="3" xfId="1" applyNumberFormat="1" applyFont="1" applyBorder="1" applyAlignment="1">
      <alignment horizontal="center"/>
    </xf>
    <xf numFmtId="0" fontId="11" fillId="0" borderId="13" xfId="0" applyFont="1" applyFill="1" applyBorder="1"/>
    <xf numFmtId="0" fontId="11" fillId="0" borderId="13" xfId="0" applyFont="1" applyBorder="1"/>
    <xf numFmtId="0" fontId="14" fillId="0" borderId="0" xfId="0" applyFont="1" applyFill="1" applyBorder="1"/>
    <xf numFmtId="164" fontId="0" fillId="0" borderId="18" xfId="0" applyNumberFormat="1" applyFill="1" applyBorder="1" applyAlignment="1">
      <alignment horizontal="center"/>
    </xf>
    <xf numFmtId="164" fontId="0" fillId="0" borderId="15" xfId="0" applyNumberFormat="1" applyFill="1" applyBorder="1" applyAlignment="1">
      <alignment horizontal="center"/>
    </xf>
    <xf numFmtId="164" fontId="0" fillId="0" borderId="19" xfId="0" applyNumberFormat="1" applyFill="1" applyBorder="1" applyAlignment="1">
      <alignment horizontal="center"/>
    </xf>
    <xf numFmtId="164" fontId="0" fillId="0" borderId="1" xfId="0" applyNumberFormat="1" applyFill="1" applyBorder="1" applyAlignment="1">
      <alignment horizontal="center"/>
    </xf>
    <xf numFmtId="0" fontId="0" fillId="0" borderId="2" xfId="0" applyFill="1" applyBorder="1" applyAlignment="1">
      <alignment horizontal="center"/>
    </xf>
    <xf numFmtId="0" fontId="0" fillId="0" borderId="16" xfId="0" applyFill="1" applyBorder="1" applyAlignment="1">
      <alignment horizontal="center"/>
    </xf>
    <xf numFmtId="0" fontId="14" fillId="0" borderId="0" xfId="0" applyFont="1" applyFill="1" applyBorder="1" applyAlignment="1"/>
    <xf numFmtId="0" fontId="19" fillId="0" borderId="0" xfId="0" quotePrefix="1" applyFont="1" applyBorder="1"/>
    <xf numFmtId="0" fontId="19" fillId="0" borderId="0" xfId="0" applyFont="1" applyBorder="1"/>
    <xf numFmtId="0" fontId="0" fillId="0" borderId="15" xfId="0" applyBorder="1"/>
    <xf numFmtId="0" fontId="14" fillId="0" borderId="0" xfId="0" applyFont="1" applyFill="1" applyBorder="1" applyAlignment="1">
      <alignment horizontal="right"/>
    </xf>
    <xf numFmtId="0" fontId="0" fillId="3" borderId="6" xfId="0" applyFill="1" applyBorder="1"/>
    <xf numFmtId="0" fontId="12" fillId="3" borderId="7" xfId="0" applyFont="1" applyFill="1" applyBorder="1" applyAlignment="1">
      <alignment vertical="center"/>
    </xf>
    <xf numFmtId="0" fontId="0" fillId="3" borderId="7" xfId="0" applyFill="1" applyBorder="1"/>
    <xf numFmtId="0" fontId="0" fillId="3" borderId="8" xfId="0" applyFill="1" applyBorder="1"/>
    <xf numFmtId="0" fontId="8" fillId="0" borderId="12" xfId="0" applyFont="1" applyFill="1" applyBorder="1"/>
    <xf numFmtId="0" fontId="11" fillId="0" borderId="12" xfId="0" applyFont="1" applyFill="1" applyBorder="1"/>
    <xf numFmtId="0" fontId="8" fillId="0" borderId="13" xfId="0" applyFont="1" applyFill="1" applyBorder="1"/>
    <xf numFmtId="0" fontId="7" fillId="0" borderId="0" xfId="0" applyFont="1" applyBorder="1" applyAlignment="1">
      <alignment horizontal="right"/>
    </xf>
    <xf numFmtId="0" fontId="0" fillId="0" borderId="1" xfId="0" applyFill="1" applyBorder="1" applyAlignment="1">
      <alignment horizontal="center"/>
    </xf>
    <xf numFmtId="0" fontId="0" fillId="0" borderId="11" xfId="0" applyFill="1" applyBorder="1" applyAlignment="1">
      <alignment horizontal="center"/>
    </xf>
    <xf numFmtId="0" fontId="20" fillId="0" borderId="0" xfId="0" applyFont="1"/>
    <xf numFmtId="0" fontId="22" fillId="0" borderId="0" xfId="0" applyFont="1"/>
    <xf numFmtId="0" fontId="22" fillId="0" borderId="0" xfId="0" applyFont="1" applyAlignment="1">
      <alignment horizontal="right"/>
    </xf>
    <xf numFmtId="0" fontId="22" fillId="2" borderId="0" xfId="0" applyFont="1" applyFill="1"/>
    <xf numFmtId="0" fontId="22" fillId="4" borderId="0" xfId="0" applyFont="1" applyFill="1"/>
    <xf numFmtId="0" fontId="22" fillId="0" borderId="0" xfId="0" applyFont="1" applyAlignment="1">
      <alignment horizontal="left"/>
    </xf>
    <xf numFmtId="0" fontId="22" fillId="0" borderId="0" xfId="0" applyFont="1" applyFill="1"/>
    <xf numFmtId="0" fontId="0" fillId="0" borderId="1" xfId="0" applyBorder="1" applyAlignment="1" applyProtection="1">
      <protection locked="0"/>
    </xf>
    <xf numFmtId="0" fontId="0" fillId="0" borderId="11" xfId="0" applyBorder="1" applyAlignment="1" applyProtection="1">
      <protection locked="0"/>
    </xf>
    <xf numFmtId="0" fontId="0" fillId="0" borderId="2" xfId="0" applyBorder="1" applyAlignment="1" applyProtection="1">
      <protection locked="0"/>
    </xf>
    <xf numFmtId="0" fontId="0" fillId="0" borderId="16" xfId="0" applyBorder="1" applyAlignment="1" applyProtection="1">
      <protection locked="0"/>
    </xf>
    <xf numFmtId="0" fontId="0" fillId="0" borderId="0" xfId="0" applyBorder="1" applyProtection="1">
      <protection locked="0"/>
    </xf>
    <xf numFmtId="0" fontId="0" fillId="0" borderId="23" xfId="0" applyBorder="1" applyProtection="1">
      <protection locked="0"/>
    </xf>
    <xf numFmtId="0" fontId="0" fillId="0" borderId="15" xfId="0" applyBorder="1" applyProtection="1">
      <protection locked="0"/>
    </xf>
    <xf numFmtId="0" fontId="0" fillId="0" borderId="13" xfId="0" applyBorder="1" applyProtection="1">
      <protection locked="0"/>
    </xf>
    <xf numFmtId="0" fontId="0" fillId="0" borderId="14" xfId="0" applyBorder="1" applyProtection="1">
      <protection locked="0"/>
    </xf>
    <xf numFmtId="0" fontId="27" fillId="0" borderId="0" xfId="0" applyFont="1" applyAlignment="1">
      <alignment vertical="center"/>
    </xf>
    <xf numFmtId="0" fontId="11" fillId="0" borderId="0" xfId="0" applyFont="1" applyFill="1" applyBorder="1" applyAlignment="1"/>
    <xf numFmtId="0" fontId="23" fillId="0" borderId="0" xfId="0" applyFont="1"/>
    <xf numFmtId="0" fontId="22" fillId="0" borderId="0" xfId="0" quotePrefix="1" applyFont="1" applyAlignment="1">
      <alignment horizontal="right"/>
    </xf>
    <xf numFmtId="0" fontId="33" fillId="0" borderId="0" xfId="0" applyFont="1"/>
    <xf numFmtId="2" fontId="8" fillId="4" borderId="34" xfId="0" applyNumberFormat="1" applyFont="1" applyFill="1" applyBorder="1" applyAlignment="1">
      <alignment horizontal="center"/>
    </xf>
    <xf numFmtId="0" fontId="19" fillId="0" borderId="0" xfId="0" applyFont="1" applyFill="1" applyBorder="1"/>
    <xf numFmtId="164" fontId="14" fillId="5" borderId="32" xfId="0" applyNumberFormat="1" applyFont="1" applyFill="1" applyBorder="1" applyAlignment="1" applyProtection="1">
      <alignment horizontal="center"/>
      <protection locked="0"/>
    </xf>
    <xf numFmtId="164" fontId="14" fillId="5" borderId="31" xfId="0" applyNumberFormat="1" applyFont="1" applyFill="1" applyBorder="1" applyAlignment="1" applyProtection="1">
      <alignment horizontal="center"/>
      <protection locked="0"/>
    </xf>
    <xf numFmtId="164" fontId="14" fillId="5" borderId="32" xfId="0" applyNumberFormat="1" applyFont="1" applyFill="1" applyBorder="1" applyAlignment="1">
      <alignment horizontal="center"/>
    </xf>
    <xf numFmtId="164" fontId="14" fillId="5" borderId="31" xfId="0" applyNumberFormat="1" applyFont="1" applyFill="1" applyBorder="1" applyAlignment="1">
      <alignment horizontal="center"/>
    </xf>
    <xf numFmtId="164" fontId="11" fillId="6" borderId="31" xfId="0" applyNumberFormat="1" applyFont="1" applyFill="1" applyBorder="1" applyAlignment="1">
      <alignment horizontal="center"/>
    </xf>
    <xf numFmtId="164" fontId="11" fillId="6" borderId="32" xfId="0" applyNumberFormat="1" applyFont="1" applyFill="1" applyBorder="1" applyAlignment="1">
      <alignment horizontal="center"/>
    </xf>
    <xf numFmtId="164" fontId="19" fillId="6" borderId="33" xfId="0" applyNumberFormat="1" applyFont="1" applyFill="1" applyBorder="1" applyAlignment="1">
      <alignment horizontal="center"/>
    </xf>
    <xf numFmtId="164" fontId="8" fillId="6" borderId="34" xfId="0" applyNumberFormat="1" applyFont="1" applyFill="1" applyBorder="1" applyAlignment="1">
      <alignment horizontal="center"/>
    </xf>
    <xf numFmtId="164" fontId="8" fillId="6" borderId="32" xfId="0" applyNumberFormat="1" applyFont="1" applyFill="1" applyBorder="1" applyAlignment="1">
      <alignment horizontal="center"/>
    </xf>
    <xf numFmtId="164" fontId="8" fillId="6" borderId="33" xfId="0" applyNumberFormat="1" applyFont="1" applyFill="1" applyBorder="1" applyAlignment="1">
      <alignment horizontal="center"/>
    </xf>
    <xf numFmtId="0" fontId="0" fillId="0" borderId="0" xfId="0" applyAlignment="1">
      <alignment vertical="top"/>
    </xf>
    <xf numFmtId="0" fontId="33" fillId="0" borderId="0" xfId="0" applyFont="1" applyAlignment="1">
      <alignment vertical="top"/>
    </xf>
    <xf numFmtId="0" fontId="0" fillId="0" borderId="0" xfId="0" applyBorder="1" applyAlignment="1">
      <alignment vertical="top"/>
    </xf>
    <xf numFmtId="0" fontId="14" fillId="0" borderId="0" xfId="0" applyFont="1" applyFill="1" applyBorder="1" applyAlignment="1">
      <alignment horizontal="right"/>
    </xf>
    <xf numFmtId="0" fontId="19" fillId="0" borderId="0" xfId="0" applyFont="1" applyFill="1" applyBorder="1" applyAlignment="1">
      <alignment horizontal="left"/>
    </xf>
    <xf numFmtId="0" fontId="22" fillId="0" borderId="0" xfId="0" applyFont="1" applyAlignment="1">
      <alignment horizontal="right" vertical="top"/>
    </xf>
    <xf numFmtId="0" fontId="20" fillId="0" borderId="0" xfId="0" applyFont="1" applyAlignment="1">
      <alignment horizontal="left" wrapText="1"/>
    </xf>
    <xf numFmtId="0" fontId="22" fillId="0" borderId="0" xfId="0" applyFont="1" applyAlignment="1">
      <alignment horizontal="left" wrapText="1"/>
    </xf>
    <xf numFmtId="0" fontId="19" fillId="0" borderId="0" xfId="0" applyFont="1" applyFill="1" applyBorder="1" applyAlignment="1">
      <alignment horizontal="left"/>
    </xf>
    <xf numFmtId="164" fontId="15" fillId="5" borderId="17" xfId="0" applyNumberFormat="1" applyFont="1" applyFill="1" applyBorder="1" applyAlignment="1" applyProtection="1">
      <alignment horizontal="center"/>
      <protection locked="0"/>
    </xf>
    <xf numFmtId="164" fontId="15" fillId="5" borderId="5" xfId="0" applyNumberFormat="1" applyFont="1" applyFill="1" applyBorder="1" applyAlignment="1" applyProtection="1">
      <alignment horizontal="center"/>
      <protection locked="0"/>
    </xf>
    <xf numFmtId="0" fontId="11" fillId="0" borderId="0" xfId="0" applyFont="1" applyFill="1" applyBorder="1" applyAlignment="1">
      <alignment horizontal="left"/>
    </xf>
    <xf numFmtId="164" fontId="0" fillId="0" borderId="18" xfId="0" applyNumberFormat="1" applyFill="1" applyBorder="1" applyAlignment="1">
      <alignment horizontal="center"/>
    </xf>
    <xf numFmtId="164" fontId="0" fillId="0" borderId="36" xfId="0" applyNumberFormat="1" applyFill="1" applyBorder="1" applyAlignment="1">
      <alignment horizontal="center"/>
    </xf>
    <xf numFmtId="164" fontId="0" fillId="0" borderId="19" xfId="0" applyNumberFormat="1" applyFill="1" applyBorder="1" applyAlignment="1">
      <alignment horizontal="center"/>
    </xf>
    <xf numFmtId="164" fontId="0" fillId="0" borderId="20" xfId="0" applyNumberFormat="1" applyFill="1" applyBorder="1" applyAlignment="1">
      <alignment horizontal="center"/>
    </xf>
    <xf numFmtId="0" fontId="15" fillId="5" borderId="21" xfId="0" applyFont="1" applyFill="1" applyBorder="1" applyAlignment="1" applyProtection="1">
      <alignment horizontal="center"/>
      <protection locked="0"/>
    </xf>
    <xf numFmtId="0" fontId="15" fillId="5" borderId="22" xfId="0" applyFont="1" applyFill="1" applyBorder="1" applyAlignment="1" applyProtection="1">
      <alignment horizontal="center"/>
      <protection locked="0"/>
    </xf>
    <xf numFmtId="14" fontId="15" fillId="5" borderId="21" xfId="0" applyNumberFormat="1" applyFont="1" applyFill="1" applyBorder="1" applyAlignment="1" applyProtection="1">
      <alignment horizontal="center"/>
      <protection locked="0"/>
    </xf>
    <xf numFmtId="14" fontId="15" fillId="5" borderId="22" xfId="0" applyNumberFormat="1" applyFont="1" applyFill="1" applyBorder="1" applyAlignment="1" applyProtection="1">
      <alignment horizontal="center"/>
      <protection locked="0"/>
    </xf>
    <xf numFmtId="164" fontId="0" fillId="6" borderId="17" xfId="0" applyNumberFormat="1" applyFill="1" applyBorder="1" applyAlignment="1">
      <alignment horizontal="center"/>
    </xf>
    <xf numFmtId="164" fontId="0" fillId="6" borderId="5" xfId="0" applyNumberFormat="1" applyFill="1" applyBorder="1" applyAlignment="1">
      <alignment horizontal="center"/>
    </xf>
    <xf numFmtId="0" fontId="5"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1" fillId="6" borderId="6" xfId="0" applyFont="1" applyFill="1" applyBorder="1" applyAlignment="1">
      <alignment horizontal="center"/>
    </xf>
    <xf numFmtId="0" fontId="1" fillId="6" borderId="24" xfId="0" applyFont="1" applyFill="1" applyBorder="1" applyAlignment="1">
      <alignment horizontal="center"/>
    </xf>
    <xf numFmtId="0" fontId="7" fillId="5" borderId="26" xfId="0" applyFont="1" applyFill="1" applyBorder="1" applyAlignment="1" applyProtection="1">
      <alignment horizontal="center"/>
      <protection locked="0"/>
    </xf>
    <xf numFmtId="0" fontId="7" fillId="5" borderId="27" xfId="0" applyFont="1" applyFill="1" applyBorder="1" applyAlignment="1" applyProtection="1">
      <alignment horizontal="center"/>
      <protection locked="0"/>
    </xf>
    <xf numFmtId="0" fontId="1" fillId="6" borderId="25" xfId="0" applyFont="1" applyFill="1" applyBorder="1" applyAlignment="1">
      <alignment horizontal="center"/>
    </xf>
    <xf numFmtId="0" fontId="1" fillId="6" borderId="8" xfId="0" applyFont="1" applyFill="1" applyBorder="1" applyAlignment="1">
      <alignment horizontal="center"/>
    </xf>
    <xf numFmtId="0" fontId="6" fillId="6" borderId="30" xfId="0" applyFont="1" applyFill="1" applyBorder="1" applyAlignment="1">
      <alignment horizontal="center"/>
    </xf>
    <xf numFmtId="0" fontId="6" fillId="6" borderId="29" xfId="0" applyFont="1" applyFill="1" applyBorder="1" applyAlignment="1">
      <alignment horizontal="center"/>
    </xf>
    <xf numFmtId="0" fontId="0" fillId="0" borderId="1"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16" xfId="0" applyFill="1" applyBorder="1" applyAlignment="1" applyProtection="1">
      <alignment horizontal="center"/>
      <protection locked="0"/>
    </xf>
    <xf numFmtId="164" fontId="15" fillId="5" borderId="19" xfId="0" applyNumberFormat="1" applyFont="1" applyFill="1" applyBorder="1" applyAlignment="1" applyProtection="1">
      <alignment horizontal="center"/>
      <protection locked="0"/>
    </xf>
    <xf numFmtId="164" fontId="15" fillId="5" borderId="20" xfId="0" applyNumberFormat="1" applyFont="1" applyFill="1" applyBorder="1" applyAlignment="1" applyProtection="1">
      <alignment horizontal="center"/>
      <protection locked="0"/>
    </xf>
    <xf numFmtId="0" fontId="7" fillId="0" borderId="0" xfId="0" applyFont="1" applyBorder="1" applyAlignment="1">
      <alignment horizontal="right"/>
    </xf>
    <xf numFmtId="165" fontId="0" fillId="4" borderId="17" xfId="0" applyNumberFormat="1" applyFill="1" applyBorder="1" applyAlignment="1">
      <alignment horizontal="center"/>
    </xf>
    <xf numFmtId="165" fontId="0" fillId="4" borderId="5" xfId="0" applyNumberFormat="1" applyFill="1" applyBorder="1" applyAlignment="1">
      <alignment horizontal="center"/>
    </xf>
    <xf numFmtId="164" fontId="0" fillId="2" borderId="17" xfId="0" applyNumberFormat="1" applyFill="1" applyBorder="1" applyAlignment="1">
      <alignment horizontal="center"/>
    </xf>
    <xf numFmtId="164" fontId="0" fillId="2" borderId="5" xfId="0" applyNumberFormat="1" applyFill="1" applyBorder="1" applyAlignment="1">
      <alignment horizontal="center"/>
    </xf>
    <xf numFmtId="2" fontId="0" fillId="4" borderId="17" xfId="0" applyNumberFormat="1" applyFill="1" applyBorder="1" applyAlignment="1">
      <alignment horizontal="center"/>
    </xf>
    <xf numFmtId="2" fontId="0" fillId="4" borderId="5" xfId="0" applyNumberFormat="1" applyFill="1" applyBorder="1" applyAlignment="1">
      <alignment horizontal="center"/>
    </xf>
    <xf numFmtId="0" fontId="0" fillId="0" borderId="4" xfId="0" applyFill="1" applyBorder="1" applyAlignment="1" applyProtection="1">
      <alignment horizontal="center"/>
      <protection locked="0"/>
    </xf>
    <xf numFmtId="0" fontId="0" fillId="0" borderId="1" xfId="0" applyFill="1" applyBorder="1" applyAlignment="1">
      <alignment horizontal="center"/>
    </xf>
    <xf numFmtId="0" fontId="0" fillId="0" borderId="11" xfId="0" applyFill="1" applyBorder="1" applyAlignment="1">
      <alignment horizontal="center"/>
    </xf>
    <xf numFmtId="0" fontId="0" fillId="0" borderId="15" xfId="0" applyFill="1" applyBorder="1" applyAlignment="1">
      <alignment horizontal="center"/>
    </xf>
    <xf numFmtId="0" fontId="0" fillId="0" borderId="23" xfId="0" applyFill="1" applyBorder="1" applyAlignment="1">
      <alignment horizontal="center"/>
    </xf>
    <xf numFmtId="0" fontId="14" fillId="0" borderId="0" xfId="0" applyFont="1" applyFill="1" applyBorder="1" applyAlignment="1">
      <alignment horizontal="right"/>
    </xf>
    <xf numFmtId="0" fontId="8" fillId="3" borderId="6" xfId="0" applyFont="1" applyFill="1" applyBorder="1" applyAlignment="1">
      <alignment horizontal="left"/>
    </xf>
    <xf numFmtId="0" fontId="8" fillId="3" borderId="7" xfId="0" applyFont="1" applyFill="1" applyBorder="1" applyAlignment="1">
      <alignment horizontal="left"/>
    </xf>
    <xf numFmtId="0" fontId="8" fillId="3" borderId="8" xfId="0" applyFont="1" applyFill="1" applyBorder="1" applyAlignment="1">
      <alignment horizontal="left"/>
    </xf>
    <xf numFmtId="0" fontId="12" fillId="3" borderId="7" xfId="0" applyFont="1" applyFill="1" applyBorder="1" applyAlignment="1">
      <alignment horizontal="left" vertical="center"/>
    </xf>
    <xf numFmtId="0" fontId="12" fillId="3" borderId="8" xfId="0" applyFont="1" applyFill="1" applyBorder="1" applyAlignment="1">
      <alignment horizontal="left" vertical="center"/>
    </xf>
    <xf numFmtId="164" fontId="15" fillId="5" borderId="35" xfId="0" applyNumberFormat="1" applyFont="1" applyFill="1" applyBorder="1" applyAlignment="1" applyProtection="1">
      <alignment horizontal="center"/>
      <protection locked="0"/>
    </xf>
    <xf numFmtId="165" fontId="0" fillId="4" borderId="17" xfId="2" applyNumberFormat="1" applyFont="1" applyFill="1" applyBorder="1" applyAlignment="1">
      <alignment horizontal="center"/>
    </xf>
    <xf numFmtId="165" fontId="0" fillId="4" borderId="5" xfId="2" applyNumberFormat="1" applyFont="1" applyFill="1" applyBorder="1" applyAlignment="1">
      <alignment horizontal="center"/>
    </xf>
    <xf numFmtId="165" fontId="0" fillId="4" borderId="26" xfId="2" applyNumberFormat="1" applyFont="1" applyFill="1" applyBorder="1" applyAlignment="1">
      <alignment horizontal="center"/>
    </xf>
    <xf numFmtId="165" fontId="0" fillId="4" borderId="27" xfId="2" applyNumberFormat="1" applyFont="1" applyFill="1" applyBorder="1" applyAlignment="1">
      <alignment horizontal="center"/>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165" fontId="17" fillId="4" borderId="17" xfId="0" applyNumberFormat="1" applyFont="1" applyFill="1" applyBorder="1" applyAlignment="1">
      <alignment horizontal="center"/>
    </xf>
    <xf numFmtId="165" fontId="17" fillId="4" borderId="5" xfId="0" applyNumberFormat="1" applyFont="1" applyFill="1" applyBorder="1" applyAlignment="1">
      <alignment horizontal="center"/>
    </xf>
    <xf numFmtId="0" fontId="8" fillId="0" borderId="0" xfId="0" applyFont="1" applyBorder="1" applyAlignment="1">
      <alignment horizontal="left"/>
    </xf>
    <xf numFmtId="0" fontId="8" fillId="0" borderId="10" xfId="0" applyFont="1" applyBorder="1" applyAlignment="1">
      <alignment horizontal="left"/>
    </xf>
    <xf numFmtId="0" fontId="8" fillId="0" borderId="13" xfId="0" applyFont="1" applyFill="1" applyBorder="1" applyAlignment="1">
      <alignment horizontal="left"/>
    </xf>
    <xf numFmtId="0" fontId="8" fillId="0" borderId="14" xfId="0" applyFont="1" applyFill="1" applyBorder="1" applyAlignment="1">
      <alignment horizontal="left"/>
    </xf>
    <xf numFmtId="0" fontId="11" fillId="0" borderId="0" xfId="0" applyFont="1" applyBorder="1" applyAlignment="1">
      <alignment horizontal="left"/>
    </xf>
    <xf numFmtId="0" fontId="11" fillId="0" borderId="13" xfId="0" applyFont="1" applyFill="1" applyBorder="1" applyAlignment="1">
      <alignment horizontal="left"/>
    </xf>
    <xf numFmtId="0" fontId="28" fillId="0" borderId="0" xfId="0" applyFont="1" applyAlignment="1">
      <alignment horizontal="left" vertical="center" wrapText="1"/>
    </xf>
    <xf numFmtId="0" fontId="31" fillId="0" borderId="0" xfId="0" applyFont="1" applyAlignment="1">
      <alignment horizontal="center" vertical="center" wrapText="1"/>
    </xf>
    <xf numFmtId="0" fontId="26" fillId="0" borderId="0" xfId="0" applyFont="1" applyAlignment="1">
      <alignment horizontal="center" vertical="center"/>
    </xf>
    <xf numFmtId="0" fontId="28" fillId="0" borderId="0" xfId="0" applyFont="1" applyAlignment="1">
      <alignment horizontal="left" wrapText="1"/>
    </xf>
    <xf numFmtId="164" fontId="15" fillId="5" borderId="17" xfId="0" applyNumberFormat="1" applyFont="1" applyFill="1" applyBorder="1" applyAlignment="1">
      <alignment horizontal="center"/>
    </xf>
    <xf numFmtId="164" fontId="15" fillId="5" borderId="5" xfId="0" applyNumberFormat="1" applyFont="1" applyFill="1" applyBorder="1" applyAlignment="1">
      <alignment horizontal="center"/>
    </xf>
    <xf numFmtId="0" fontId="0" fillId="0" borderId="2" xfId="0" applyFill="1" applyBorder="1" applyAlignment="1">
      <alignment horizontal="center"/>
    </xf>
    <xf numFmtId="0" fontId="0" fillId="0" borderId="16" xfId="0" applyFill="1" applyBorder="1" applyAlignment="1">
      <alignment horizontal="center"/>
    </xf>
    <xf numFmtId="0" fontId="15" fillId="5" borderId="21" xfId="0" applyFont="1" applyFill="1" applyBorder="1" applyAlignment="1">
      <alignment horizontal="center"/>
    </xf>
    <xf numFmtId="0" fontId="15" fillId="5" borderId="22" xfId="0" applyFont="1" applyFill="1" applyBorder="1" applyAlignment="1">
      <alignment horizontal="center"/>
    </xf>
    <xf numFmtId="17" fontId="15" fillId="5" borderId="21" xfId="0" applyNumberFormat="1" applyFont="1" applyFill="1" applyBorder="1" applyAlignment="1">
      <alignment horizontal="center"/>
    </xf>
    <xf numFmtId="0" fontId="7" fillId="5" borderId="26" xfId="0" applyFont="1" applyFill="1" applyBorder="1" applyAlignment="1">
      <alignment horizontal="center"/>
    </xf>
    <xf numFmtId="0" fontId="7" fillId="5" borderId="27" xfId="0" applyFont="1" applyFill="1" applyBorder="1" applyAlignment="1">
      <alignment horizontal="center"/>
    </xf>
    <xf numFmtId="164" fontId="15" fillId="5" borderId="19" xfId="0" applyNumberFormat="1" applyFont="1" applyFill="1" applyBorder="1" applyAlignment="1">
      <alignment horizontal="center"/>
    </xf>
    <xf numFmtId="164" fontId="15" fillId="5" borderId="20" xfId="0" applyNumberFormat="1" applyFont="1"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164" fontId="15" fillId="5" borderId="21" xfId="0" applyNumberFormat="1" applyFont="1" applyFill="1" applyBorder="1" applyAlignment="1">
      <alignment horizontal="center"/>
    </xf>
    <xf numFmtId="164" fontId="15" fillId="5" borderId="22" xfId="0" applyNumberFormat="1" applyFont="1" applyFill="1" applyBorder="1" applyAlignment="1">
      <alignment horizontal="center"/>
    </xf>
    <xf numFmtId="0" fontId="0" fillId="0" borderId="4" xfId="0" applyFill="1" applyBorder="1" applyAlignment="1">
      <alignment horizontal="center"/>
    </xf>
  </cellXfs>
  <cellStyles count="3">
    <cellStyle name="Comma" xfId="1" builtinId="3"/>
    <cellStyle name="Normal" xfId="0" builtinId="0"/>
    <cellStyle name="Percent" xfId="2" builtinId="5"/>
  </cellStyles>
  <dxfs count="5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ill>
        <patternFill>
          <bgColor rgb="FFFFC7CE"/>
        </patternFill>
      </fill>
    </dxf>
    <dxf>
      <fill>
        <patternFill>
          <bgColor rgb="FFFFFF99"/>
        </patternFill>
      </fill>
    </dxf>
    <dxf>
      <fill>
        <patternFill>
          <bgColor theme="6"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6" tint="0.59996337778862885"/>
        </patternFill>
      </fill>
    </dxf>
    <dxf>
      <fill>
        <patternFill>
          <bgColor rgb="FFFFC7CE"/>
        </patternFill>
      </fill>
    </dxf>
    <dxf>
      <fill>
        <patternFill>
          <bgColor rgb="FFFFFF99"/>
        </patternFill>
      </fill>
    </dxf>
    <dxf>
      <fill>
        <patternFill>
          <bgColor theme="6"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0000CC"/>
      <color rgb="FFFFFF99"/>
      <color rgb="FFFFFFCC"/>
      <color rgb="FFFFFF6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1</xdr:col>
      <xdr:colOff>352425</xdr:colOff>
      <xdr:row>1</xdr:row>
      <xdr:rowOff>0</xdr:rowOff>
    </xdr:from>
    <xdr:ext cx="180975" cy="39052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52425" y="76200"/>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352425</xdr:colOff>
      <xdr:row>1</xdr:row>
      <xdr:rowOff>0</xdr:rowOff>
    </xdr:from>
    <xdr:ext cx="180975" cy="390525"/>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352425</xdr:colOff>
      <xdr:row>1</xdr:row>
      <xdr:rowOff>0</xdr:rowOff>
    </xdr:from>
    <xdr:ext cx="180975" cy="3905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352425</xdr:colOff>
      <xdr:row>1</xdr:row>
      <xdr:rowOff>0</xdr:rowOff>
    </xdr:from>
    <xdr:ext cx="180975" cy="3905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100013</xdr:colOff>
      <xdr:row>0</xdr:row>
      <xdr:rowOff>76200</xdr:rowOff>
    </xdr:from>
    <xdr:to>
      <xdr:col>10</xdr:col>
      <xdr:colOff>742951</xdr:colOff>
      <xdr:row>48</xdr:row>
      <xdr:rowOff>124230</xdr:rowOff>
    </xdr:to>
    <xdr:pic>
      <xdr:nvPicPr>
        <xdr:cNvPr id="7" name="Picture 6" descr="Screen Clipping">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013" y="76200"/>
          <a:ext cx="7119938" cy="8734830"/>
        </a:xfrm>
        <a:prstGeom prst="rect">
          <a:avLst/>
        </a:prstGeom>
      </xdr:spPr>
    </xdr:pic>
    <xdr:clientData/>
  </xdr:twoCellAnchor>
  <xdr:twoCellAnchor editAs="oneCell">
    <xdr:from>
      <xdr:col>11</xdr:col>
      <xdr:colOff>190500</xdr:colOff>
      <xdr:row>1</xdr:row>
      <xdr:rowOff>0</xdr:rowOff>
    </xdr:from>
    <xdr:to>
      <xdr:col>19</xdr:col>
      <xdr:colOff>19087</xdr:colOff>
      <xdr:row>13</xdr:row>
      <xdr:rowOff>76216</xdr:rowOff>
    </xdr:to>
    <xdr:pic>
      <xdr:nvPicPr>
        <xdr:cNvPr id="8" name="Picture 7" descr="Screen Clipping">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80975"/>
          <a:ext cx="5019712" cy="22479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352425</xdr:colOff>
      <xdr:row>1</xdr:row>
      <xdr:rowOff>0</xdr:rowOff>
    </xdr:from>
    <xdr:ext cx="180975" cy="390525"/>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352425</xdr:colOff>
      <xdr:row>1</xdr:row>
      <xdr:rowOff>0</xdr:rowOff>
    </xdr:from>
    <xdr:ext cx="180975" cy="390525"/>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352425</xdr:colOff>
      <xdr:row>1</xdr:row>
      <xdr:rowOff>0</xdr:rowOff>
    </xdr:from>
    <xdr:ext cx="180975" cy="390525"/>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352425</xdr:colOff>
      <xdr:row>1</xdr:row>
      <xdr:rowOff>0</xdr:rowOff>
    </xdr:from>
    <xdr:ext cx="180975" cy="390525"/>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352425</xdr:colOff>
      <xdr:row>1</xdr:row>
      <xdr:rowOff>0</xdr:rowOff>
    </xdr:from>
    <xdr:ext cx="180975" cy="390525"/>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1</xdr:col>
      <xdr:colOff>352425</xdr:colOff>
      <xdr:row>1</xdr:row>
      <xdr:rowOff>0</xdr:rowOff>
    </xdr:from>
    <xdr:ext cx="180975" cy="390525"/>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500063" y="185738"/>
          <a:ext cx="180975" cy="390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3</xdr:col>
      <xdr:colOff>690826</xdr:colOff>
      <xdr:row>22</xdr:row>
      <xdr:rowOff>119809</xdr:rowOff>
    </xdr:from>
    <xdr:ext cx="2934906" cy="1219436"/>
    <xdr:sp macro="" textlink="">
      <xdr:nvSpPr>
        <xdr:cNvPr id="8" name="Rectangle 7">
          <a:extLst>
            <a:ext uri="{FF2B5EF4-FFF2-40B4-BE49-F238E27FC236}">
              <a16:creationId xmlns:a16="http://schemas.microsoft.com/office/drawing/2014/main" id="{00000000-0008-0000-0400-000008000000}"/>
            </a:ext>
          </a:extLst>
        </xdr:cNvPr>
        <xdr:cNvSpPr/>
      </xdr:nvSpPr>
      <xdr:spPr>
        <a:xfrm rot="19016125">
          <a:off x="1950724" y="4271844"/>
          <a:ext cx="2934906" cy="1219436"/>
        </a:xfrm>
        <a:prstGeom prst="rect">
          <a:avLst/>
        </a:prstGeom>
        <a:noFill/>
      </xdr:spPr>
      <xdr:txBody>
        <a:bodyPr wrap="none" lIns="91440" tIns="45720" rIns="91440" bIns="45720">
          <a:spAutoFit/>
        </a:bodyPr>
        <a:lstStyle/>
        <a:p>
          <a:pPr algn="ctr"/>
          <a:r>
            <a:rPr lang="en-US" sz="7200" b="0" i="1" cap="none" spc="0">
              <a:ln w="0"/>
              <a:gradFill>
                <a:gsLst>
                  <a:gs pos="21000">
                    <a:schemeClr val="bg1">
                      <a:lumMod val="65000"/>
                    </a:schemeClr>
                  </a:gs>
                  <a:gs pos="88000">
                    <a:srgbClr val="C5C7CA"/>
                  </a:gs>
                </a:gsLst>
                <a:lin ang="5400000"/>
              </a:gradFill>
              <a:effectLst/>
            </a:rPr>
            <a:t>Sample</a:t>
          </a:r>
          <a:endParaRPr lang="en-US" sz="8000" b="0" i="1" cap="none" spc="0">
            <a:ln w="0"/>
            <a:gradFill>
              <a:gsLst>
                <a:gs pos="21000">
                  <a:schemeClr val="bg1">
                    <a:lumMod val="65000"/>
                  </a:schemeClr>
                </a:gs>
                <a:gs pos="88000">
                  <a:srgbClr val="C5C7CA"/>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4"/>
  <sheetViews>
    <sheetView tabSelected="1" zoomScale="90" zoomScaleNormal="90" workbookViewId="0">
      <selection activeCell="B1" sqref="B1:Q1"/>
    </sheetView>
  </sheetViews>
  <sheetFormatPr defaultRowHeight="20" customHeight="1" x14ac:dyDescent="0.6"/>
  <cols>
    <col min="1" max="1" width="5.9296875" style="69" customWidth="1"/>
    <col min="2" max="2" width="3.1328125" style="70" customWidth="1"/>
    <col min="3" max="15" width="9.06640625" style="69"/>
    <col min="16" max="16" width="7" style="69" customWidth="1"/>
    <col min="17" max="17" width="9.265625" style="69" customWidth="1"/>
    <col min="18" max="16384" width="9.06640625" style="69"/>
  </cols>
  <sheetData>
    <row r="1" spans="1:17" ht="20" customHeight="1" x14ac:dyDescent="0.6">
      <c r="A1" s="86" t="s">
        <v>86</v>
      </c>
      <c r="B1" s="107" t="s">
        <v>88</v>
      </c>
      <c r="C1" s="107"/>
      <c r="D1" s="107"/>
      <c r="E1" s="107"/>
      <c r="F1" s="107"/>
      <c r="G1" s="107"/>
      <c r="H1" s="107"/>
      <c r="I1" s="107"/>
      <c r="J1" s="107"/>
      <c r="K1" s="107"/>
      <c r="L1" s="107"/>
      <c r="M1" s="107"/>
      <c r="N1" s="107"/>
      <c r="O1" s="107"/>
      <c r="P1" s="107"/>
      <c r="Q1" s="107"/>
    </row>
    <row r="2" spans="1:17" ht="20" customHeight="1" x14ac:dyDescent="0.6">
      <c r="B2" s="70" t="s">
        <v>47</v>
      </c>
      <c r="C2" s="69" t="s">
        <v>57</v>
      </c>
    </row>
    <row r="3" spans="1:17" ht="20" customHeight="1" x14ac:dyDescent="0.6">
      <c r="B3" s="70" t="s">
        <v>48</v>
      </c>
      <c r="C3" s="69" t="s">
        <v>106</v>
      </c>
    </row>
    <row r="4" spans="1:17" ht="20" customHeight="1" x14ac:dyDescent="0.6">
      <c r="C4" s="70" t="s">
        <v>52</v>
      </c>
      <c r="D4" s="69" t="s">
        <v>107</v>
      </c>
    </row>
    <row r="5" spans="1:17" ht="20" customHeight="1" x14ac:dyDescent="0.6">
      <c r="C5" s="70"/>
      <c r="E5" s="69" t="s">
        <v>108</v>
      </c>
    </row>
    <row r="6" spans="1:17" ht="20" customHeight="1" x14ac:dyDescent="0.6">
      <c r="C6" s="70" t="s">
        <v>53</v>
      </c>
      <c r="D6" s="69" t="s">
        <v>97</v>
      </c>
    </row>
    <row r="7" spans="1:17" ht="37.9" customHeight="1" x14ac:dyDescent="0.6">
      <c r="C7" s="106" t="s">
        <v>54</v>
      </c>
      <c r="D7" s="108" t="s">
        <v>105</v>
      </c>
      <c r="E7" s="108"/>
      <c r="F7" s="108"/>
      <c r="G7" s="108"/>
      <c r="H7" s="108"/>
      <c r="I7" s="108"/>
      <c r="J7" s="108"/>
      <c r="K7" s="108"/>
      <c r="L7" s="108"/>
      <c r="M7" s="108"/>
      <c r="N7" s="108"/>
      <c r="O7" s="108"/>
      <c r="P7" s="108"/>
      <c r="Q7" s="108"/>
    </row>
    <row r="8" spans="1:17" ht="20" customHeight="1" x14ac:dyDescent="0.6">
      <c r="B8" s="70" t="s">
        <v>49</v>
      </c>
      <c r="C8" s="71" t="s">
        <v>96</v>
      </c>
      <c r="D8" s="71"/>
      <c r="E8" s="71"/>
      <c r="F8" s="71"/>
      <c r="G8" s="71"/>
      <c r="H8" s="71"/>
      <c r="I8" s="71"/>
      <c r="J8" s="71"/>
      <c r="K8" s="71"/>
      <c r="L8" s="71"/>
      <c r="M8" s="71"/>
      <c r="N8" s="71"/>
      <c r="O8" s="71"/>
      <c r="P8" s="71"/>
      <c r="Q8" s="71"/>
    </row>
    <row r="9" spans="1:17" ht="20" customHeight="1" x14ac:dyDescent="0.6">
      <c r="C9" s="70" t="s">
        <v>52</v>
      </c>
      <c r="D9" s="71" t="s">
        <v>109</v>
      </c>
      <c r="E9" s="71"/>
      <c r="F9" s="71"/>
      <c r="G9" s="71"/>
      <c r="H9" s="71"/>
      <c r="I9" s="71"/>
      <c r="J9" s="71"/>
      <c r="K9" s="71"/>
      <c r="L9" s="71"/>
      <c r="M9" s="71"/>
      <c r="N9" s="71"/>
      <c r="O9" s="71"/>
      <c r="P9" s="71"/>
      <c r="Q9" s="71"/>
    </row>
    <row r="10" spans="1:17" ht="20" customHeight="1" x14ac:dyDescent="0.6">
      <c r="B10" s="70" t="s">
        <v>50</v>
      </c>
      <c r="C10" s="72" t="s">
        <v>110</v>
      </c>
      <c r="D10" s="72"/>
      <c r="E10" s="72"/>
      <c r="F10" s="72"/>
      <c r="G10" s="72"/>
      <c r="H10" s="72"/>
      <c r="I10" s="72"/>
      <c r="J10" s="72"/>
      <c r="K10" s="72"/>
      <c r="L10" s="72"/>
      <c r="M10" s="72"/>
      <c r="N10" s="72"/>
      <c r="O10" s="72"/>
      <c r="P10" s="72"/>
      <c r="Q10" s="72"/>
    </row>
    <row r="11" spans="1:17" ht="20" customHeight="1" x14ac:dyDescent="0.6">
      <c r="C11" s="70" t="s">
        <v>52</v>
      </c>
      <c r="D11" s="72" t="s">
        <v>95</v>
      </c>
      <c r="E11" s="72"/>
      <c r="F11" s="72"/>
      <c r="G11" s="72"/>
      <c r="H11" s="72"/>
      <c r="I11" s="72"/>
      <c r="J11" s="72"/>
      <c r="K11" s="72"/>
      <c r="L11" s="72"/>
      <c r="M11" s="72"/>
      <c r="N11" s="72"/>
      <c r="O11" s="72"/>
      <c r="P11" s="72"/>
      <c r="Q11" s="72"/>
    </row>
    <row r="12" spans="1:17" ht="20" customHeight="1" x14ac:dyDescent="0.6">
      <c r="B12" s="70" t="s">
        <v>51</v>
      </c>
      <c r="C12" s="73" t="s">
        <v>92</v>
      </c>
      <c r="D12" s="74"/>
      <c r="F12" s="69" t="s">
        <v>89</v>
      </c>
    </row>
    <row r="13" spans="1:17" ht="20" customHeight="1" x14ac:dyDescent="0.6">
      <c r="C13" s="73"/>
      <c r="D13" s="74"/>
      <c r="F13" s="69" t="s">
        <v>90</v>
      </c>
    </row>
    <row r="14" spans="1:17" ht="20" customHeight="1" x14ac:dyDescent="0.6">
      <c r="C14" s="73"/>
      <c r="D14" s="74"/>
      <c r="F14" s="69" t="s">
        <v>91</v>
      </c>
    </row>
    <row r="15" spans="1:17" ht="20" customHeight="1" x14ac:dyDescent="0.6">
      <c r="B15" s="68" t="s">
        <v>99</v>
      </c>
      <c r="C15" s="70"/>
      <c r="D15" s="74"/>
    </row>
    <row r="16" spans="1:17" ht="20" customHeight="1" x14ac:dyDescent="0.6">
      <c r="B16" s="70" t="s">
        <v>47</v>
      </c>
      <c r="C16" s="73" t="s">
        <v>58</v>
      </c>
      <c r="D16" s="74"/>
    </row>
    <row r="17" spans="2:17" ht="20" customHeight="1" x14ac:dyDescent="0.6">
      <c r="B17" s="70" t="s">
        <v>48</v>
      </c>
      <c r="C17" s="69" t="s">
        <v>101</v>
      </c>
    </row>
    <row r="18" spans="2:17" ht="20" customHeight="1" x14ac:dyDescent="0.6">
      <c r="B18" s="70" t="s">
        <v>49</v>
      </c>
      <c r="C18" s="69" t="s">
        <v>102</v>
      </c>
    </row>
    <row r="19" spans="2:17" ht="38.65" customHeight="1" x14ac:dyDescent="0.6">
      <c r="B19" s="106" t="s">
        <v>50</v>
      </c>
      <c r="C19" s="108" t="s">
        <v>103</v>
      </c>
      <c r="D19" s="108"/>
      <c r="E19" s="108"/>
      <c r="F19" s="108"/>
      <c r="G19" s="108"/>
      <c r="H19" s="108"/>
      <c r="I19" s="108"/>
      <c r="J19" s="108"/>
      <c r="K19" s="108"/>
      <c r="L19" s="108"/>
      <c r="M19" s="108"/>
      <c r="N19" s="108"/>
      <c r="O19" s="108"/>
      <c r="P19" s="108"/>
      <c r="Q19" s="108"/>
    </row>
    <row r="20" spans="2:17" ht="20" customHeight="1" x14ac:dyDescent="0.6">
      <c r="B20" s="70" t="s">
        <v>51</v>
      </c>
      <c r="C20" s="69" t="s">
        <v>104</v>
      </c>
    </row>
    <row r="21" spans="2:17" ht="20" customHeight="1" x14ac:dyDescent="0.6">
      <c r="B21" s="70" t="s">
        <v>56</v>
      </c>
      <c r="C21" s="69" t="s">
        <v>55</v>
      </c>
    </row>
    <row r="22" spans="2:17" ht="20" customHeight="1" x14ac:dyDescent="0.6">
      <c r="B22" s="70" t="s">
        <v>59</v>
      </c>
      <c r="C22" s="69" t="s">
        <v>87</v>
      </c>
    </row>
    <row r="23" spans="2:17" ht="20" customHeight="1" x14ac:dyDescent="0.6">
      <c r="B23" s="70" t="s">
        <v>61</v>
      </c>
      <c r="C23" s="69" t="s">
        <v>62</v>
      </c>
    </row>
    <row r="24" spans="2:17" ht="20" customHeight="1" x14ac:dyDescent="0.6">
      <c r="B24" s="87" t="s">
        <v>98</v>
      </c>
      <c r="C24" s="69" t="s">
        <v>100</v>
      </c>
    </row>
  </sheetData>
  <sheetProtection algorithmName="SHA-512" hashValue="4tSJYvo4TYCLhMQG7wb0WsbwPQY+Yq3Jy/m4/uMejlJ5x8Btpe8K7RaaZ5QaAJpaitzMGiVHSWRBQDvTasYZfQ==" saltValue="P0f8LS+R2E5MWaYR3J0/aw==" spinCount="100000" sheet="1" objects="1" scenarios="1"/>
  <mergeCells count="3">
    <mergeCell ref="B1:Q1"/>
    <mergeCell ref="D7:Q7"/>
    <mergeCell ref="C19:Q19"/>
  </mergeCells>
  <pageMargins left="0.7" right="0.7" top="0.75" bottom="0.75" header="0.3" footer="0.3"/>
  <pageSetup scale="8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S54"/>
  <sheetViews>
    <sheetView showGridLines="0" zoomScale="110" zoomScaleNormal="110" workbookViewId="0">
      <selection activeCell="B2" sqref="B2:M2"/>
    </sheetView>
  </sheetViews>
  <sheetFormatPr defaultRowHeight="14.25" x14ac:dyDescent="0.45"/>
  <cols>
    <col min="1" max="1" width="2.46484375" style="3" customWidth="1"/>
    <col min="2" max="2" width="4.53125" customWidth="1"/>
    <col min="3" max="4" width="10.59765625" customWidth="1"/>
    <col min="5" max="5" width="13.59765625" customWidth="1"/>
    <col min="6" max="6" width="7.6640625" customWidth="1"/>
    <col min="7" max="7" width="5.59765625" style="3" customWidth="1"/>
    <col min="8" max="8" width="5.59765625" customWidth="1"/>
    <col min="9" max="9" width="3.796875" customWidth="1"/>
    <col min="10" max="12" width="10.59765625" customWidth="1"/>
    <col min="13" max="13" width="10.59765625" style="3" customWidth="1"/>
  </cols>
  <sheetData>
    <row r="1" spans="2:19" s="3" customFormat="1" ht="16.5" customHeight="1" thickBot="1" x14ac:dyDescent="0.5"/>
    <row r="2" spans="2:19" ht="25.5" customHeight="1" x14ac:dyDescent="0.6">
      <c r="B2" s="123" t="s">
        <v>60</v>
      </c>
      <c r="C2" s="124"/>
      <c r="D2" s="124"/>
      <c r="E2" s="124"/>
      <c r="F2" s="124"/>
      <c r="G2" s="124"/>
      <c r="H2" s="124"/>
      <c r="I2" s="124"/>
      <c r="J2" s="124"/>
      <c r="K2" s="124"/>
      <c r="L2" s="124"/>
      <c r="M2" s="125"/>
      <c r="O2" s="1"/>
    </row>
    <row r="3" spans="2:19" ht="7.15" customHeight="1" thickBot="1" x14ac:dyDescent="0.5">
      <c r="B3" s="126"/>
      <c r="C3" s="127"/>
      <c r="D3" s="127"/>
      <c r="E3" s="127"/>
      <c r="F3" s="127"/>
      <c r="G3" s="127"/>
      <c r="H3" s="127"/>
      <c r="I3" s="127"/>
      <c r="J3" s="127"/>
      <c r="K3" s="127"/>
      <c r="L3" s="127"/>
      <c r="M3" s="128"/>
    </row>
    <row r="4" spans="2:19" ht="6.4" customHeight="1" thickBot="1" x14ac:dyDescent="0.5">
      <c r="B4" s="13"/>
      <c r="C4" s="11"/>
      <c r="D4" s="11"/>
      <c r="E4" s="11"/>
      <c r="F4" s="11"/>
      <c r="G4" s="11"/>
      <c r="H4" s="11"/>
      <c r="I4" s="11"/>
      <c r="J4" s="11"/>
      <c r="K4" s="11"/>
      <c r="L4" s="11"/>
      <c r="M4" s="10"/>
    </row>
    <row r="5" spans="2:19" s="3" customFormat="1" ht="14.65" thickBot="1" x14ac:dyDescent="0.5">
      <c r="B5" s="19"/>
      <c r="C5" s="65" t="s">
        <v>2</v>
      </c>
      <c r="D5" s="117"/>
      <c r="E5" s="118"/>
      <c r="F5" s="65" t="s">
        <v>1</v>
      </c>
      <c r="G5" s="119"/>
      <c r="H5" s="120"/>
      <c r="I5" s="9"/>
      <c r="J5" s="129" t="s">
        <v>0</v>
      </c>
      <c r="K5" s="130"/>
      <c r="L5" s="133" t="s">
        <v>43</v>
      </c>
      <c r="M5" s="134"/>
    </row>
    <row r="6" spans="2:19" ht="16.149999999999999" thickBot="1" x14ac:dyDescent="0.55000000000000004">
      <c r="B6" s="23" t="s">
        <v>66</v>
      </c>
      <c r="C6" s="25"/>
      <c r="D6" s="25"/>
      <c r="E6" s="4"/>
      <c r="F6" s="4"/>
      <c r="G6" s="4"/>
      <c r="H6" s="143" t="s">
        <v>42</v>
      </c>
      <c r="I6" s="143"/>
      <c r="J6" s="131">
        <v>2020</v>
      </c>
      <c r="K6" s="132"/>
      <c r="L6" s="135">
        <f>+J6+1</f>
        <v>2021</v>
      </c>
      <c r="M6" s="136"/>
      <c r="N6" s="3"/>
    </row>
    <row r="7" spans="2:19" ht="15.75" x14ac:dyDescent="0.5">
      <c r="B7" s="26">
        <v>1</v>
      </c>
      <c r="C7" s="46" t="s">
        <v>46</v>
      </c>
      <c r="D7" s="42"/>
      <c r="E7" s="2"/>
      <c r="F7" s="2"/>
      <c r="G7" s="2"/>
      <c r="H7" s="2"/>
      <c r="I7" s="2"/>
      <c r="J7" s="141"/>
      <c r="K7" s="142"/>
      <c r="L7" s="137"/>
      <c r="M7" s="138"/>
      <c r="S7" s="3"/>
    </row>
    <row r="8" spans="2:19" s="3" customFormat="1" ht="15.75" x14ac:dyDescent="0.5">
      <c r="B8" s="26">
        <v>2</v>
      </c>
      <c r="C8" s="46" t="s">
        <v>63</v>
      </c>
      <c r="D8" s="42"/>
      <c r="E8" s="2"/>
      <c r="F8" s="2"/>
      <c r="G8" s="2"/>
      <c r="H8" s="2"/>
      <c r="I8" s="2"/>
      <c r="J8" s="110"/>
      <c r="K8" s="111"/>
      <c r="L8" s="139"/>
      <c r="M8" s="140"/>
      <c r="N8"/>
    </row>
    <row r="9" spans="2:19" s="18" customFormat="1" ht="15.75" x14ac:dyDescent="0.5">
      <c r="B9" s="28">
        <v>3</v>
      </c>
      <c r="C9" s="112" t="s">
        <v>3</v>
      </c>
      <c r="D9" s="112"/>
      <c r="E9" s="85"/>
      <c r="F9" s="21"/>
      <c r="G9" s="21"/>
      <c r="H9" s="21"/>
      <c r="I9" s="21"/>
      <c r="J9" s="121">
        <f>+J7-J8</f>
        <v>0</v>
      </c>
      <c r="K9" s="122"/>
      <c r="L9" s="139"/>
      <c r="M9" s="140"/>
      <c r="S9"/>
    </row>
    <row r="10" spans="2:19" s="18" customFormat="1" ht="15.75" x14ac:dyDescent="0.5">
      <c r="B10" s="28">
        <v>4</v>
      </c>
      <c r="C10" s="46" t="s">
        <v>39</v>
      </c>
      <c r="D10" s="27"/>
      <c r="E10" s="21"/>
      <c r="F10" s="21"/>
      <c r="G10" s="21"/>
      <c r="H10" s="21"/>
      <c r="I10" s="21"/>
      <c r="J10" s="110"/>
      <c r="K10" s="111"/>
      <c r="L10" s="139"/>
      <c r="M10" s="140"/>
      <c r="S10" s="3"/>
    </row>
    <row r="11" spans="2:19" s="18" customFormat="1" ht="15.75" x14ac:dyDescent="0.5">
      <c r="B11" s="28">
        <v>5</v>
      </c>
      <c r="C11" s="46" t="s">
        <v>38</v>
      </c>
      <c r="D11" s="27"/>
      <c r="E11" s="21"/>
      <c r="F11" s="21"/>
      <c r="G11" s="21"/>
      <c r="H11" s="21"/>
      <c r="I11" s="21"/>
      <c r="J11" s="110"/>
      <c r="K11" s="111"/>
      <c r="L11" s="139"/>
      <c r="M11" s="140"/>
    </row>
    <row r="12" spans="2:19" s="3" customFormat="1" ht="15.75" x14ac:dyDescent="0.5">
      <c r="B12" s="26">
        <v>6</v>
      </c>
      <c r="C12" s="112" t="s">
        <v>4</v>
      </c>
      <c r="D12" s="112"/>
      <c r="E12" s="85"/>
      <c r="F12" s="2"/>
      <c r="G12" s="2"/>
      <c r="H12" s="2"/>
      <c r="I12" s="2"/>
      <c r="J12" s="121">
        <f>+J9-J10+J11</f>
        <v>0</v>
      </c>
      <c r="K12" s="122"/>
      <c r="L12" s="139"/>
      <c r="M12" s="140"/>
      <c r="S12" s="18"/>
    </row>
    <row r="13" spans="2:19" s="3" customFormat="1" ht="7.15" customHeight="1" x14ac:dyDescent="0.5">
      <c r="B13" s="29"/>
      <c r="C13" s="27"/>
      <c r="D13" s="25"/>
      <c r="E13" s="2"/>
      <c r="F13" s="2"/>
      <c r="G13" s="2"/>
      <c r="H13" s="2"/>
      <c r="I13" s="2"/>
      <c r="J13" s="113"/>
      <c r="K13" s="114"/>
      <c r="L13" s="153"/>
      <c r="M13" s="154"/>
      <c r="S13" s="18"/>
    </row>
    <row r="14" spans="2:19" s="3" customFormat="1" ht="15.75" x14ac:dyDescent="0.5">
      <c r="B14" s="23" t="s">
        <v>67</v>
      </c>
      <c r="C14" s="27"/>
      <c r="D14" s="25"/>
      <c r="E14" s="2"/>
      <c r="F14" s="2"/>
      <c r="G14" s="2"/>
      <c r="H14" s="2"/>
      <c r="I14" s="2"/>
      <c r="J14" s="115"/>
      <c r="K14" s="116"/>
      <c r="L14" s="151"/>
      <c r="M14" s="152"/>
    </row>
    <row r="15" spans="2:19" s="3" customFormat="1" ht="15.75" x14ac:dyDescent="0.5">
      <c r="B15" s="26">
        <v>7</v>
      </c>
      <c r="C15" s="46" t="s">
        <v>32</v>
      </c>
      <c r="D15" s="25"/>
      <c r="E15" s="2"/>
      <c r="F15" s="2"/>
      <c r="G15" s="2"/>
      <c r="H15" s="2"/>
      <c r="I15" s="2"/>
      <c r="J15" s="110"/>
      <c r="K15" s="111"/>
      <c r="L15" s="139"/>
      <c r="M15" s="140"/>
    </row>
    <row r="16" spans="2:19" s="3" customFormat="1" ht="15.75" x14ac:dyDescent="0.5">
      <c r="B16" s="26">
        <v>8</v>
      </c>
      <c r="C16" s="46" t="s">
        <v>33</v>
      </c>
      <c r="D16" s="25"/>
      <c r="E16" s="2"/>
      <c r="F16" s="2"/>
      <c r="G16" s="2"/>
      <c r="H16" s="2"/>
      <c r="I16" s="2"/>
      <c r="J16" s="110"/>
      <c r="K16" s="111"/>
      <c r="L16" s="139"/>
      <c r="M16" s="140"/>
    </row>
    <row r="17" spans="2:13" s="3" customFormat="1" ht="15.75" x14ac:dyDescent="0.5">
      <c r="B17" s="26">
        <v>9</v>
      </c>
      <c r="C17" s="46" t="s">
        <v>26</v>
      </c>
      <c r="D17" s="25"/>
      <c r="E17" s="2"/>
      <c r="F17" s="2"/>
      <c r="G17" s="2"/>
      <c r="H17" s="2"/>
      <c r="I17" s="2"/>
      <c r="J17" s="110"/>
      <c r="K17" s="111"/>
      <c r="L17" s="139"/>
      <c r="M17" s="140"/>
    </row>
    <row r="18" spans="2:13" s="3" customFormat="1" ht="15.75" x14ac:dyDescent="0.5">
      <c r="B18" s="26">
        <v>10</v>
      </c>
      <c r="C18" s="109" t="s">
        <v>29</v>
      </c>
      <c r="D18" s="109"/>
      <c r="E18" s="109"/>
      <c r="F18" s="2"/>
      <c r="G18" s="2"/>
      <c r="H18" s="2"/>
      <c r="I18" s="2"/>
      <c r="J18" s="121">
        <f>SUM(J15:K17)</f>
        <v>0</v>
      </c>
      <c r="K18" s="122"/>
      <c r="L18" s="139"/>
      <c r="M18" s="140"/>
    </row>
    <row r="19" spans="2:13" s="3" customFormat="1" ht="15.75" x14ac:dyDescent="0.5">
      <c r="B19" s="26">
        <v>11</v>
      </c>
      <c r="C19" s="46" t="s">
        <v>20</v>
      </c>
      <c r="D19" s="25"/>
      <c r="E19" s="2"/>
      <c r="F19" s="2"/>
      <c r="G19" s="2"/>
      <c r="H19" s="2"/>
      <c r="I19" s="2"/>
      <c r="J19" s="110"/>
      <c r="K19" s="111"/>
      <c r="L19" s="139"/>
      <c r="M19" s="140"/>
    </row>
    <row r="20" spans="2:13" s="3" customFormat="1" ht="15.75" x14ac:dyDescent="0.5">
      <c r="B20" s="26">
        <v>12</v>
      </c>
      <c r="C20" s="46" t="s">
        <v>34</v>
      </c>
      <c r="D20" s="25"/>
      <c r="E20" s="2"/>
      <c r="F20" s="2"/>
      <c r="G20" s="2"/>
      <c r="H20" s="2"/>
      <c r="I20" s="2"/>
      <c r="J20" s="110"/>
      <c r="K20" s="111"/>
      <c r="L20" s="139"/>
      <c r="M20" s="140"/>
    </row>
    <row r="21" spans="2:13" s="3" customFormat="1" ht="15.75" x14ac:dyDescent="0.5">
      <c r="B21" s="26">
        <v>13</v>
      </c>
      <c r="C21" s="46" t="s">
        <v>27</v>
      </c>
      <c r="D21" s="25"/>
      <c r="E21" s="2"/>
      <c r="F21" s="2"/>
      <c r="G21" s="2"/>
      <c r="H21" s="2"/>
      <c r="I21" s="2"/>
      <c r="J21" s="110"/>
      <c r="K21" s="111"/>
      <c r="L21" s="139"/>
      <c r="M21" s="140"/>
    </row>
    <row r="22" spans="2:13" s="3" customFormat="1" ht="15.75" x14ac:dyDescent="0.5">
      <c r="B22" s="26">
        <v>14</v>
      </c>
      <c r="C22" s="109" t="s">
        <v>28</v>
      </c>
      <c r="D22" s="109"/>
      <c r="E22" s="109"/>
      <c r="F22" s="2"/>
      <c r="G22" s="2"/>
      <c r="H22" s="2"/>
      <c r="I22" s="2"/>
      <c r="J22" s="121">
        <f>SUM(J19:K21)</f>
        <v>0</v>
      </c>
      <c r="K22" s="122"/>
      <c r="L22" s="139"/>
      <c r="M22" s="140"/>
    </row>
    <row r="23" spans="2:13" s="3" customFormat="1" ht="15.75" x14ac:dyDescent="0.5">
      <c r="B23" s="26">
        <v>15</v>
      </c>
      <c r="C23" s="85" t="s">
        <v>5</v>
      </c>
      <c r="D23" s="85"/>
      <c r="E23" s="85"/>
      <c r="F23" s="2"/>
      <c r="G23" s="2"/>
      <c r="H23" s="2"/>
      <c r="I23" s="2"/>
      <c r="J23" s="121">
        <f>+J18-J22</f>
        <v>0</v>
      </c>
      <c r="K23" s="122"/>
      <c r="L23" s="139"/>
      <c r="M23" s="140"/>
    </row>
    <row r="24" spans="2:13" s="3" customFormat="1" ht="7.15" customHeight="1" x14ac:dyDescent="0.5">
      <c r="B24" s="29"/>
      <c r="C24" s="27"/>
      <c r="D24" s="25"/>
      <c r="E24" s="2"/>
      <c r="F24" s="2"/>
      <c r="G24" s="2"/>
      <c r="H24" s="2"/>
      <c r="I24" s="2"/>
      <c r="J24" s="113"/>
      <c r="K24" s="114"/>
      <c r="L24" s="153"/>
      <c r="M24" s="154"/>
    </row>
    <row r="25" spans="2:13" s="3" customFormat="1" ht="15.75" x14ac:dyDescent="0.5">
      <c r="B25" s="23" t="s">
        <v>65</v>
      </c>
      <c r="C25" s="27"/>
      <c r="D25" s="25"/>
      <c r="E25" s="2"/>
      <c r="F25" s="2"/>
      <c r="G25" s="2"/>
      <c r="H25" s="2"/>
      <c r="I25" s="2"/>
      <c r="J25" s="115"/>
      <c r="K25" s="116"/>
      <c r="L25" s="151"/>
      <c r="M25" s="152"/>
    </row>
    <row r="26" spans="2:13" s="3" customFormat="1" ht="15.75" x14ac:dyDescent="0.5">
      <c r="B26" s="26">
        <v>16</v>
      </c>
      <c r="C26" s="112" t="s">
        <v>36</v>
      </c>
      <c r="D26" s="112"/>
      <c r="E26" s="112"/>
      <c r="F26" s="2"/>
      <c r="G26" s="2"/>
      <c r="H26" s="2"/>
      <c r="I26" s="2"/>
      <c r="J26" s="148" t="e">
        <f>+J15/J19</f>
        <v>#DIV/0!</v>
      </c>
      <c r="K26" s="149"/>
      <c r="L26" s="150"/>
      <c r="M26" s="140"/>
    </row>
    <row r="27" spans="2:13" s="3" customFormat="1" ht="15.75" x14ac:dyDescent="0.5">
      <c r="B27" s="26">
        <v>17</v>
      </c>
      <c r="C27" s="112" t="s">
        <v>6</v>
      </c>
      <c r="D27" s="112"/>
      <c r="E27" s="112"/>
      <c r="F27" s="2"/>
      <c r="G27" s="2"/>
      <c r="H27" s="2"/>
      <c r="I27" s="2"/>
      <c r="J27" s="146">
        <f>+J15-J19</f>
        <v>0</v>
      </c>
      <c r="K27" s="147"/>
      <c r="L27" s="139"/>
      <c r="M27" s="140"/>
    </row>
    <row r="28" spans="2:13" s="3" customFormat="1" ht="15.75" x14ac:dyDescent="0.5">
      <c r="B28" s="26">
        <v>18</v>
      </c>
      <c r="C28" s="112" t="s">
        <v>7</v>
      </c>
      <c r="D28" s="112"/>
      <c r="E28" s="112"/>
      <c r="F28" s="2"/>
      <c r="G28" s="2"/>
      <c r="H28" s="2"/>
      <c r="I28" s="2"/>
      <c r="J28" s="144" t="e">
        <f>+J27/J7</f>
        <v>#DIV/0!</v>
      </c>
      <c r="K28" s="145"/>
      <c r="L28" s="139"/>
      <c r="M28" s="140"/>
    </row>
    <row r="29" spans="2:13" s="3" customFormat="1" ht="15.75" x14ac:dyDescent="0.5">
      <c r="B29" s="26">
        <v>19</v>
      </c>
      <c r="C29" s="112" t="s">
        <v>21</v>
      </c>
      <c r="D29" s="112"/>
      <c r="E29" s="112"/>
      <c r="F29" s="2"/>
      <c r="G29" s="2"/>
      <c r="H29" s="2"/>
      <c r="I29" s="2"/>
      <c r="J29" s="144" t="e">
        <f>(+J22-J21)/(J18-J17)</f>
        <v>#DIV/0!</v>
      </c>
      <c r="K29" s="145"/>
      <c r="L29" s="139"/>
      <c r="M29" s="140"/>
    </row>
    <row r="30" spans="2:13" s="3" customFormat="1" ht="15.75" x14ac:dyDescent="0.5">
      <c r="B30" s="26">
        <v>20</v>
      </c>
      <c r="C30" s="112" t="s">
        <v>8</v>
      </c>
      <c r="D30" s="112"/>
      <c r="E30" s="112"/>
      <c r="F30" s="2"/>
      <c r="G30" s="2"/>
      <c r="H30" s="2"/>
      <c r="I30" s="2"/>
      <c r="J30" s="144" t="e">
        <f>(+J23)/(J18-J17)</f>
        <v>#DIV/0!</v>
      </c>
      <c r="K30" s="145"/>
      <c r="L30" s="139"/>
      <c r="M30" s="140"/>
    </row>
    <row r="31" spans="2:13" s="3" customFormat="1" ht="15.75" x14ac:dyDescent="0.5">
      <c r="B31" s="26">
        <v>21</v>
      </c>
      <c r="C31" s="174" t="s">
        <v>9</v>
      </c>
      <c r="D31" s="174"/>
      <c r="E31" s="174"/>
      <c r="F31" s="14"/>
      <c r="G31" s="14"/>
      <c r="H31" s="14"/>
      <c r="I31" s="14"/>
      <c r="J31" s="144" t="e">
        <f>(J12+F38-F37)/(J18-J17)</f>
        <v>#DIV/0!</v>
      </c>
      <c r="K31" s="145"/>
      <c r="L31" s="139"/>
      <c r="M31" s="140"/>
    </row>
    <row r="32" spans="2:13" s="3" customFormat="1" ht="15.75" x14ac:dyDescent="0.5">
      <c r="B32" s="26">
        <v>22</v>
      </c>
      <c r="C32" s="174" t="s">
        <v>35</v>
      </c>
      <c r="D32" s="174"/>
      <c r="E32" s="174"/>
      <c r="F32" s="14"/>
      <c r="G32" s="14"/>
      <c r="H32" s="14"/>
      <c r="I32" s="14"/>
      <c r="J32" s="144" t="e">
        <f>(J12-F38)/(J23)</f>
        <v>#DIV/0!</v>
      </c>
      <c r="K32" s="145"/>
      <c r="L32" s="150"/>
      <c r="M32" s="140"/>
    </row>
    <row r="33" spans="2:19" s="3" customFormat="1" ht="15.75" x14ac:dyDescent="0.5">
      <c r="B33" s="26">
        <v>23</v>
      </c>
      <c r="C33" s="112" t="s">
        <v>19</v>
      </c>
      <c r="D33" s="112"/>
      <c r="E33" s="112"/>
      <c r="F33" s="4"/>
      <c r="G33" s="4"/>
      <c r="H33" s="4"/>
      <c r="I33" s="4"/>
      <c r="J33" s="168" t="e">
        <f>+J7/(J18-J17)</f>
        <v>#DIV/0!</v>
      </c>
      <c r="K33" s="169"/>
      <c r="L33" s="150"/>
      <c r="M33" s="140"/>
    </row>
    <row r="34" spans="2:19" ht="15.75" x14ac:dyDescent="0.5">
      <c r="B34" s="26">
        <v>24</v>
      </c>
      <c r="C34" s="112" t="s">
        <v>10</v>
      </c>
      <c r="D34" s="112"/>
      <c r="E34" s="112"/>
      <c r="F34" s="4"/>
      <c r="G34" s="4"/>
      <c r="H34" s="4"/>
      <c r="I34" s="4"/>
      <c r="J34" s="162" t="e">
        <f>(J8-F38)/J7</f>
        <v>#DIV/0!</v>
      </c>
      <c r="K34" s="163"/>
      <c r="L34" s="139"/>
      <c r="M34" s="140"/>
      <c r="S34" s="3"/>
    </row>
    <row r="35" spans="2:19" ht="16.149999999999999" thickBot="1" x14ac:dyDescent="0.55000000000000004">
      <c r="B35" s="39">
        <v>25</v>
      </c>
      <c r="C35" s="175" t="s">
        <v>11</v>
      </c>
      <c r="D35" s="175"/>
      <c r="E35" s="175"/>
      <c r="F35" s="8"/>
      <c r="G35" s="8"/>
      <c r="H35" s="8"/>
      <c r="I35" s="8"/>
      <c r="J35" s="164" t="e">
        <f>J12/J7</f>
        <v>#DIV/0!</v>
      </c>
      <c r="K35" s="165"/>
      <c r="L35" s="166"/>
      <c r="M35" s="167"/>
      <c r="S35" s="3"/>
    </row>
    <row r="36" spans="2:19" ht="12" customHeight="1" thickBot="1" x14ac:dyDescent="0.5">
      <c r="B36" s="11"/>
      <c r="C36" s="11"/>
      <c r="D36" s="11"/>
      <c r="E36" s="11"/>
      <c r="F36" s="11"/>
      <c r="G36" s="11"/>
      <c r="H36" s="11"/>
      <c r="I36" s="11"/>
      <c r="J36" s="11"/>
      <c r="K36" s="11"/>
      <c r="L36" s="11"/>
      <c r="M36" s="11"/>
    </row>
    <row r="37" spans="2:19" ht="15.85" customHeight="1" thickBot="1" x14ac:dyDescent="0.55000000000000004">
      <c r="B37" s="155" t="s">
        <v>40</v>
      </c>
      <c r="C37" s="155"/>
      <c r="D37" s="155"/>
      <c r="E37" s="155"/>
      <c r="F37" s="161"/>
      <c r="G37" s="161"/>
      <c r="H37" s="4"/>
      <c r="I37" s="156" t="s">
        <v>17</v>
      </c>
      <c r="J37" s="157"/>
      <c r="K37" s="157"/>
      <c r="L37" s="158"/>
      <c r="M37" s="43">
        <f>+J6</f>
        <v>2020</v>
      </c>
    </row>
    <row r="38" spans="2:19" ht="15.85" customHeight="1" x14ac:dyDescent="0.5">
      <c r="B38" s="155" t="s">
        <v>41</v>
      </c>
      <c r="C38" s="155"/>
      <c r="D38" s="155"/>
      <c r="E38" s="155"/>
      <c r="F38" s="161"/>
      <c r="G38" s="161"/>
      <c r="H38" s="5"/>
      <c r="I38" s="22"/>
      <c r="J38" s="38" t="s">
        <v>37</v>
      </c>
      <c r="K38" s="25"/>
      <c r="L38" s="25"/>
      <c r="M38" s="95">
        <f>+J12</f>
        <v>0</v>
      </c>
      <c r="P38" s="4"/>
      <c r="Q38" s="4"/>
    </row>
    <row r="39" spans="2:19" ht="15.85" customHeight="1" thickBot="1" x14ac:dyDescent="0.55000000000000004">
      <c r="H39" s="5"/>
      <c r="I39" s="29"/>
      <c r="J39" s="38" t="s">
        <v>13</v>
      </c>
      <c r="K39" s="24"/>
      <c r="L39" s="24"/>
      <c r="M39" s="96">
        <f>+J10</f>
        <v>0</v>
      </c>
    </row>
    <row r="40" spans="2:19" ht="15.85" customHeight="1" x14ac:dyDescent="0.5">
      <c r="B40" s="58"/>
      <c r="C40" s="159" t="s">
        <v>64</v>
      </c>
      <c r="D40" s="159"/>
      <c r="E40" s="159"/>
      <c r="F40" s="159"/>
      <c r="G40" s="160"/>
      <c r="H40" s="5"/>
      <c r="I40" s="29"/>
      <c r="J40" s="41" t="s">
        <v>15</v>
      </c>
      <c r="K40" s="25"/>
      <c r="L40" s="25"/>
      <c r="M40" s="91"/>
    </row>
    <row r="41" spans="2:19" ht="15.85" customHeight="1" x14ac:dyDescent="0.5">
      <c r="B41" s="20">
        <v>1</v>
      </c>
      <c r="C41" s="75"/>
      <c r="D41" s="75"/>
      <c r="E41" s="75"/>
      <c r="F41" s="75"/>
      <c r="G41" s="76"/>
      <c r="H41" s="5"/>
      <c r="I41" s="29"/>
      <c r="J41" s="41" t="s">
        <v>45</v>
      </c>
      <c r="K41" s="25"/>
      <c r="L41" s="25"/>
      <c r="M41" s="91"/>
    </row>
    <row r="42" spans="2:19" ht="15.85" customHeight="1" x14ac:dyDescent="0.5">
      <c r="B42" s="20"/>
      <c r="C42" s="77"/>
      <c r="D42" s="77"/>
      <c r="E42" s="77"/>
      <c r="F42" s="77"/>
      <c r="G42" s="78"/>
      <c r="H42" s="37"/>
      <c r="I42" s="29"/>
      <c r="J42" s="41" t="s">
        <v>30</v>
      </c>
      <c r="K42" s="25"/>
      <c r="L42" s="25"/>
      <c r="M42" s="91"/>
    </row>
    <row r="43" spans="2:19" s="3" customFormat="1" ht="15.85" customHeight="1" x14ac:dyDescent="0.5">
      <c r="B43" s="20"/>
      <c r="C43" s="77"/>
      <c r="D43" s="77"/>
      <c r="E43" s="77"/>
      <c r="F43" s="77"/>
      <c r="G43" s="78"/>
      <c r="H43" s="5"/>
      <c r="I43" s="29"/>
      <c r="J43" s="54" t="s">
        <v>31</v>
      </c>
      <c r="K43" s="55"/>
      <c r="L43" s="55"/>
      <c r="M43" s="97">
        <f>+F38</f>
        <v>0</v>
      </c>
      <c r="S43"/>
    </row>
    <row r="44" spans="2:19" ht="15.75" customHeight="1" thickBot="1" x14ac:dyDescent="0.55000000000000004">
      <c r="B44" s="6"/>
      <c r="C44" s="79"/>
      <c r="D44" s="79"/>
      <c r="E44" s="79"/>
      <c r="F44" s="79"/>
      <c r="G44" s="80"/>
      <c r="I44" s="29"/>
      <c r="J44" s="172" t="s">
        <v>12</v>
      </c>
      <c r="K44" s="172"/>
      <c r="L44" s="173"/>
      <c r="M44" s="98">
        <f>+M38+M39+M40-M41-M42+M43</f>
        <v>0</v>
      </c>
      <c r="N44" s="3"/>
    </row>
    <row r="45" spans="2:19" ht="16.149999999999999" thickBot="1" x14ac:dyDescent="0.55000000000000004">
      <c r="B45" s="20">
        <v>2</v>
      </c>
      <c r="C45" s="75"/>
      <c r="D45" s="75"/>
      <c r="E45" s="75"/>
      <c r="F45" s="75"/>
      <c r="G45" s="76"/>
      <c r="I45" s="156" t="s">
        <v>24</v>
      </c>
      <c r="J45" s="157"/>
      <c r="K45" s="157"/>
      <c r="L45" s="157"/>
      <c r="M45" s="158"/>
      <c r="N45" s="3"/>
      <c r="S45" s="3"/>
    </row>
    <row r="46" spans="2:19" ht="15.75" x14ac:dyDescent="0.5">
      <c r="B46" s="6"/>
      <c r="C46" s="77"/>
      <c r="D46" s="77"/>
      <c r="E46" s="77"/>
      <c r="F46" s="77"/>
      <c r="G46" s="78"/>
      <c r="I46" s="29"/>
      <c r="J46" s="42" t="s">
        <v>22</v>
      </c>
      <c r="K46" s="25"/>
      <c r="L46" s="25"/>
      <c r="M46" s="92"/>
      <c r="N46" s="3"/>
    </row>
    <row r="47" spans="2:19" s="3" customFormat="1" ht="15.75" x14ac:dyDescent="0.5">
      <c r="B47" s="6"/>
      <c r="C47" s="77"/>
      <c r="D47" s="77"/>
      <c r="E47" s="77"/>
      <c r="F47" s="77"/>
      <c r="G47" s="78"/>
      <c r="I47" s="29"/>
      <c r="J47" s="42" t="s">
        <v>23</v>
      </c>
      <c r="K47" s="25"/>
      <c r="L47" s="25"/>
      <c r="M47" s="91"/>
      <c r="S47"/>
    </row>
    <row r="48" spans="2:19" ht="15.75" x14ac:dyDescent="0.5">
      <c r="B48" s="6"/>
      <c r="C48" s="81"/>
      <c r="D48" s="81"/>
      <c r="E48" s="81"/>
      <c r="F48" s="81"/>
      <c r="G48" s="80"/>
      <c r="I48" s="29"/>
      <c r="J48" s="42" t="s">
        <v>25</v>
      </c>
      <c r="K48" s="25"/>
      <c r="L48" s="25"/>
      <c r="M48" s="91"/>
      <c r="N48" s="3"/>
    </row>
    <row r="49" spans="2:19" ht="15.75" x14ac:dyDescent="0.5">
      <c r="B49" s="20">
        <v>3</v>
      </c>
      <c r="C49" s="75"/>
      <c r="D49" s="75"/>
      <c r="E49" s="75"/>
      <c r="F49" s="75"/>
      <c r="G49" s="76"/>
      <c r="I49" s="29"/>
      <c r="J49" s="170" t="s">
        <v>18</v>
      </c>
      <c r="K49" s="170"/>
      <c r="L49" s="171"/>
      <c r="M49" s="99">
        <f>SUM(M46:M48)</f>
        <v>0</v>
      </c>
      <c r="N49" s="3"/>
      <c r="S49" s="3"/>
    </row>
    <row r="50" spans="2:19" ht="15.75" x14ac:dyDescent="0.5">
      <c r="B50" s="20"/>
      <c r="C50" s="77"/>
      <c r="D50" s="77"/>
      <c r="E50" s="77"/>
      <c r="F50" s="77"/>
      <c r="G50" s="78"/>
      <c r="I50" s="29"/>
      <c r="J50" s="170" t="s">
        <v>16</v>
      </c>
      <c r="K50" s="170"/>
      <c r="L50" s="171"/>
      <c r="M50" s="100">
        <f>M44-M49</f>
        <v>0</v>
      </c>
      <c r="N50" s="3"/>
    </row>
    <row r="51" spans="2:19" ht="16.149999999999999" thickBot="1" x14ac:dyDescent="0.55000000000000004">
      <c r="B51" s="7"/>
      <c r="C51" s="82"/>
      <c r="D51" s="82"/>
      <c r="E51" s="82"/>
      <c r="F51" s="82"/>
      <c r="G51" s="83"/>
      <c r="I51" s="63"/>
      <c r="J51" s="172" t="s">
        <v>94</v>
      </c>
      <c r="K51" s="172"/>
      <c r="L51" s="173"/>
      <c r="M51" s="89" t="e">
        <f>M44/M49</f>
        <v>#DIV/0!</v>
      </c>
      <c r="N51" s="3"/>
    </row>
    <row r="52" spans="2:19" s="101" customFormat="1" ht="18" customHeight="1" x14ac:dyDescent="0.45">
      <c r="B52" s="102" t="s">
        <v>93</v>
      </c>
      <c r="I52" s="103"/>
    </row>
    <row r="53" spans="2:19" x14ac:dyDescent="0.45">
      <c r="N53" s="3"/>
    </row>
    <row r="54" spans="2:19" x14ac:dyDescent="0.45">
      <c r="B54" s="4"/>
      <c r="C54" s="4"/>
      <c r="D54" s="4"/>
      <c r="E54" s="4"/>
      <c r="F54" s="4"/>
      <c r="G54" s="4"/>
      <c r="H54" s="17"/>
    </row>
  </sheetData>
  <sheetProtection algorithmName="SHA-512" hashValue="4v385BDW20h5KKPuCfy7fLZqA5rurf9npsDSR4yrEurqaBH4om+m/czKyHy3kQ7aNgYaoAlrBzq3rHLa6TmX4g==" saltValue="+dEjV2dJUUGY1NbrQmz7UA==" spinCount="100000" sheet="1" objects="1" scenarios="1"/>
  <mergeCells count="92">
    <mergeCell ref="L13:M13"/>
    <mergeCell ref="L14:M14"/>
    <mergeCell ref="L16:M16"/>
    <mergeCell ref="L15:M15"/>
    <mergeCell ref="J15:K15"/>
    <mergeCell ref="J49:L49"/>
    <mergeCell ref="J50:L50"/>
    <mergeCell ref="J51:L51"/>
    <mergeCell ref="J44:L44"/>
    <mergeCell ref="C26:E26"/>
    <mergeCell ref="C27:E27"/>
    <mergeCell ref="C28:E28"/>
    <mergeCell ref="C29:E29"/>
    <mergeCell ref="C30:E30"/>
    <mergeCell ref="C31:E31"/>
    <mergeCell ref="C32:E32"/>
    <mergeCell ref="C33:E33"/>
    <mergeCell ref="C34:E34"/>
    <mergeCell ref="C35:E35"/>
    <mergeCell ref="L32:M32"/>
    <mergeCell ref="L28:M28"/>
    <mergeCell ref="J34:K34"/>
    <mergeCell ref="L34:M34"/>
    <mergeCell ref="J35:K35"/>
    <mergeCell ref="L35:M35"/>
    <mergeCell ref="L29:M29"/>
    <mergeCell ref="J30:K30"/>
    <mergeCell ref="L30:M30"/>
    <mergeCell ref="J32:K32"/>
    <mergeCell ref="J33:K33"/>
    <mergeCell ref="L33:M33"/>
    <mergeCell ref="J29:K29"/>
    <mergeCell ref="B37:E37"/>
    <mergeCell ref="B38:E38"/>
    <mergeCell ref="I45:M45"/>
    <mergeCell ref="I37:L37"/>
    <mergeCell ref="C40:G40"/>
    <mergeCell ref="F37:G37"/>
    <mergeCell ref="F38:G38"/>
    <mergeCell ref="L23:M23"/>
    <mergeCell ref="J27:K27"/>
    <mergeCell ref="L27:M27"/>
    <mergeCell ref="J26:K26"/>
    <mergeCell ref="L26:M26"/>
    <mergeCell ref="L25:M25"/>
    <mergeCell ref="L24:M24"/>
    <mergeCell ref="J24:K24"/>
    <mergeCell ref="J25:K25"/>
    <mergeCell ref="L19:M19"/>
    <mergeCell ref="J17:K17"/>
    <mergeCell ref="J16:K16"/>
    <mergeCell ref="L17:M17"/>
    <mergeCell ref="L31:M31"/>
    <mergeCell ref="L20:M20"/>
    <mergeCell ref="L21:M21"/>
    <mergeCell ref="J18:K18"/>
    <mergeCell ref="L18:M18"/>
    <mergeCell ref="J21:K21"/>
    <mergeCell ref="J31:K31"/>
    <mergeCell ref="J20:K20"/>
    <mergeCell ref="J22:K22"/>
    <mergeCell ref="J28:K28"/>
    <mergeCell ref="L22:M22"/>
    <mergeCell ref="J23:K23"/>
    <mergeCell ref="B2:M2"/>
    <mergeCell ref="B3:M3"/>
    <mergeCell ref="J12:K12"/>
    <mergeCell ref="J5:K5"/>
    <mergeCell ref="J6:K6"/>
    <mergeCell ref="L5:M5"/>
    <mergeCell ref="L6:M6"/>
    <mergeCell ref="L7:M7"/>
    <mergeCell ref="L8:M8"/>
    <mergeCell ref="L9:M9"/>
    <mergeCell ref="L10:M10"/>
    <mergeCell ref="L11:M11"/>
    <mergeCell ref="L12:M12"/>
    <mergeCell ref="J7:K7"/>
    <mergeCell ref="J8:K8"/>
    <mergeCell ref="H6:I6"/>
    <mergeCell ref="D5:E5"/>
    <mergeCell ref="G5:H5"/>
    <mergeCell ref="J9:K9"/>
    <mergeCell ref="J10:K10"/>
    <mergeCell ref="J11:K11"/>
    <mergeCell ref="C22:E22"/>
    <mergeCell ref="C18:E18"/>
    <mergeCell ref="J19:K19"/>
    <mergeCell ref="C9:D9"/>
    <mergeCell ref="C12:D12"/>
    <mergeCell ref="J13:K13"/>
    <mergeCell ref="J14:K14"/>
  </mergeCells>
  <conditionalFormatting sqref="J28:K28">
    <cfRule type="cellIs" dxfId="57" priority="31" operator="lessThan">
      <formula>0.1</formula>
    </cfRule>
    <cfRule type="cellIs" dxfId="56" priority="32" operator="greaterThan">
      <formula>0.3</formula>
    </cfRule>
    <cfRule type="cellIs" dxfId="55" priority="33" operator="lessThan">
      <formula>0.1</formula>
    </cfRule>
    <cfRule type="cellIs" dxfId="54" priority="34" operator="greaterThan">
      <formula>"..30"</formula>
    </cfRule>
  </conditionalFormatting>
  <conditionalFormatting sqref="J29:K29">
    <cfRule type="cellIs" dxfId="53" priority="29" operator="lessThan">
      <formula>0.3</formula>
    </cfRule>
    <cfRule type="cellIs" dxfId="52" priority="30" operator="greaterThan">
      <formula>0.6</formula>
    </cfRule>
  </conditionalFormatting>
  <conditionalFormatting sqref="J30:K30">
    <cfRule type="cellIs" dxfId="51" priority="27" operator="lessThan">
      <formula>0.4</formula>
    </cfRule>
    <cfRule type="cellIs" dxfId="50" priority="28" operator="greaterThan">
      <formula>0.7</formula>
    </cfRule>
  </conditionalFormatting>
  <conditionalFormatting sqref="J31:K31">
    <cfRule type="cellIs" dxfId="49" priority="25" operator="lessThan">
      <formula>0.04</formula>
    </cfRule>
    <cfRule type="cellIs" dxfId="48" priority="26" operator="greaterThan">
      <formula>0.08</formula>
    </cfRule>
  </conditionalFormatting>
  <conditionalFormatting sqref="J32:K32">
    <cfRule type="cellIs" dxfId="47" priority="23" operator="lessThan">
      <formula>0.03</formula>
    </cfRule>
    <cfRule type="cellIs" dxfId="46" priority="24" operator="greaterThan">
      <formula>0.1</formula>
    </cfRule>
  </conditionalFormatting>
  <conditionalFormatting sqref="J33:K33">
    <cfRule type="cellIs" dxfId="45" priority="21" operator="lessThan">
      <formula>0.3</formula>
    </cfRule>
    <cfRule type="cellIs" dxfId="44" priority="22" operator="greaterThan">
      <formula>0.45</formula>
    </cfRule>
  </conditionalFormatting>
  <conditionalFormatting sqref="J34:K34">
    <cfRule type="cellIs" dxfId="43" priority="17" operator="greaterThan">
      <formula>0.8</formula>
    </cfRule>
    <cfRule type="cellIs" dxfId="42" priority="18" operator="between">
      <formula>0.0001</formula>
      <formula>0.6</formula>
    </cfRule>
    <cfRule type="cellIs" dxfId="41" priority="19" operator="between">
      <formula>0</formula>
      <formula>0.6</formula>
    </cfRule>
    <cfRule type="cellIs" dxfId="40" priority="20" operator="greaterThan">
      <formula>0.8</formula>
    </cfRule>
  </conditionalFormatting>
  <conditionalFormatting sqref="J35:K35">
    <cfRule type="cellIs" dxfId="39" priority="10" operator="lessThan">
      <formula>0.1</formula>
    </cfRule>
    <cfRule type="cellIs" dxfId="38" priority="11" operator="greaterThan">
      <formula>0.2</formula>
    </cfRule>
  </conditionalFormatting>
  <conditionalFormatting sqref="J26:K26">
    <cfRule type="cellIs" dxfId="37" priority="3" operator="lessThan">
      <formula>1.3</formula>
    </cfRule>
    <cfRule type="cellIs" dxfId="36" priority="4" operator="greaterThan">
      <formula>1.99</formula>
    </cfRule>
    <cfRule type="cellIs" dxfId="35" priority="5" operator="greaterThan">
      <formula>3</formula>
    </cfRule>
    <cfRule type="cellIs" dxfId="34" priority="6" operator="greaterThan">
      <formula>3</formula>
    </cfRule>
    <cfRule type="cellIs" dxfId="33" priority="7" operator="between">
      <formula>1.3</formula>
      <formula>3</formula>
    </cfRule>
    <cfRule type="cellIs" dxfId="32" priority="8" operator="lessThan">
      <formula>1.3</formula>
    </cfRule>
    <cfRule type="cellIs" dxfId="31" priority="9" operator="greaterThan">
      <formula>2</formula>
    </cfRule>
  </conditionalFormatting>
  <conditionalFormatting sqref="M51">
    <cfRule type="cellIs" dxfId="30" priority="1" operator="lessThan">
      <formula>1.25</formula>
    </cfRule>
    <cfRule type="cellIs" dxfId="29" priority="2" operator="greaterThan">
      <formula>1.75</formula>
    </cfRule>
  </conditionalFormatting>
  <pageMargins left="0.7" right="0.5" top="0.45" bottom="0.6" header="0.3" footer="0.2"/>
  <pageSetup scale="88" fitToHeight="0" orientation="portrait" r:id="rId1"/>
  <headerFooter>
    <oddFooter>&amp;C&amp;10
This material is based upon work supported by USDA-NIFA under Award Number 2020-38504-32381.  Project Title: "Enhancing Farmer Resiliency and Financial Benchmarking Diversity through Technology Inspired Delivery and Collaborative Mentorship."</oddFooter>
  </headerFooter>
  <ignoredErrors>
    <ignoredError sqref="J26 J28:J31 M51 J33:J35"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zoomScaleNormal="100" workbookViewId="0">
      <selection activeCell="L1" sqref="L1"/>
    </sheetView>
  </sheetViews>
  <sheetFormatPr defaultRowHeight="14.25" x14ac:dyDescent="0.45"/>
  <cols>
    <col min="11" max="11" width="10.796875" customWidth="1"/>
    <col min="12" max="12" width="9.19921875" customWidth="1"/>
  </cols>
  <sheetData/>
  <sheetProtection algorithmName="SHA-512" hashValue="S2+xnKtoQVg6tKhS1MJagYAxqk8SOVA4oVVvDucXYjoQkJhkT1D5NeI12PPiKeSEdmJ1WLtUm1WBXc6Tz/jgIg==" saltValue="lXlDvfKaRfA9tRV8HpZiyQ==" spinCount="100000" sheet="1" objects="1" scenarios="1"/>
  <printOptions horizontalCentered="1" verticalCentered="1"/>
  <pageMargins left="0.25" right="0.25" top="0.5" bottom="0.5" header="0.05" footer="0.0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2"/>
  <sheetViews>
    <sheetView zoomScale="110" zoomScaleNormal="110" workbookViewId="0">
      <selection activeCell="A2" sqref="A2:K2"/>
    </sheetView>
  </sheetViews>
  <sheetFormatPr defaultRowHeight="14.25" x14ac:dyDescent="0.45"/>
  <cols>
    <col min="1" max="1" width="2.46484375" customWidth="1"/>
  </cols>
  <sheetData>
    <row r="1" spans="1:11" ht="4.5" customHeight="1" x14ac:dyDescent="0.45"/>
    <row r="2" spans="1:11" ht="46.15" customHeight="1" x14ac:dyDescent="0.45">
      <c r="A2" s="178" t="s">
        <v>68</v>
      </c>
      <c r="B2" s="178"/>
      <c r="C2" s="178"/>
      <c r="D2" s="178"/>
      <c r="E2" s="178"/>
      <c r="F2" s="178"/>
      <c r="G2" s="178"/>
      <c r="H2" s="178"/>
      <c r="I2" s="178"/>
      <c r="J2" s="178"/>
      <c r="K2" s="178"/>
    </row>
    <row r="3" spans="1:11" ht="30" customHeight="1" x14ac:dyDescent="0.45">
      <c r="B3" s="84" t="s">
        <v>69</v>
      </c>
    </row>
    <row r="4" spans="1:11" ht="69.75" customHeight="1" x14ac:dyDescent="0.45">
      <c r="B4" s="176" t="s">
        <v>111</v>
      </c>
      <c r="C4" s="176"/>
      <c r="D4" s="176"/>
      <c r="E4" s="176"/>
      <c r="F4" s="176"/>
      <c r="G4" s="176"/>
      <c r="H4" s="176"/>
      <c r="I4" s="176"/>
      <c r="J4" s="176"/>
      <c r="K4" s="176"/>
    </row>
    <row r="5" spans="1:11" ht="65.650000000000006" customHeight="1" x14ac:dyDescent="0.45">
      <c r="B5" s="176" t="s">
        <v>70</v>
      </c>
      <c r="C5" s="176"/>
      <c r="D5" s="176"/>
      <c r="E5" s="176"/>
      <c r="F5" s="176"/>
      <c r="G5" s="176"/>
      <c r="H5" s="176"/>
      <c r="I5" s="176"/>
      <c r="J5" s="176"/>
      <c r="K5" s="176"/>
    </row>
    <row r="6" spans="1:11" s="3" customFormat="1" ht="65.650000000000006" customHeight="1" x14ac:dyDescent="0.45">
      <c r="B6" s="176" t="s">
        <v>71</v>
      </c>
      <c r="C6" s="176"/>
      <c r="D6" s="176"/>
      <c r="E6" s="176"/>
      <c r="F6" s="176"/>
      <c r="G6" s="176"/>
      <c r="H6" s="176"/>
      <c r="I6" s="176"/>
      <c r="J6" s="176"/>
      <c r="K6" s="176"/>
    </row>
    <row r="7" spans="1:11" ht="30" customHeight="1" x14ac:dyDescent="0.45">
      <c r="B7" s="84" t="s">
        <v>72</v>
      </c>
    </row>
    <row r="8" spans="1:11" s="3" customFormat="1" ht="75.400000000000006" customHeight="1" x14ac:dyDescent="0.45">
      <c r="B8" s="176" t="s">
        <v>73</v>
      </c>
      <c r="C8" s="176"/>
      <c r="D8" s="176"/>
      <c r="E8" s="176"/>
      <c r="F8" s="176"/>
      <c r="G8" s="176"/>
      <c r="H8" s="176"/>
      <c r="I8" s="176"/>
      <c r="J8" s="176"/>
      <c r="K8" s="176"/>
    </row>
    <row r="9" spans="1:11" s="3" customFormat="1" ht="78.400000000000006" customHeight="1" x14ac:dyDescent="0.45">
      <c r="B9" s="179" t="s">
        <v>74</v>
      </c>
      <c r="C9" s="179"/>
      <c r="D9" s="179"/>
      <c r="E9" s="179"/>
      <c r="F9" s="179"/>
      <c r="G9" s="179"/>
      <c r="H9" s="179"/>
      <c r="I9" s="179"/>
      <c r="J9" s="179"/>
      <c r="K9" s="179"/>
    </row>
    <row r="10" spans="1:11" ht="30" customHeight="1" x14ac:dyDescent="0.45">
      <c r="B10" s="84" t="s">
        <v>75</v>
      </c>
    </row>
    <row r="11" spans="1:11" s="3" customFormat="1" ht="99.4" customHeight="1" x14ac:dyDescent="0.45">
      <c r="B11" s="176" t="s">
        <v>76</v>
      </c>
      <c r="C11" s="176"/>
      <c r="D11" s="176"/>
      <c r="E11" s="176"/>
      <c r="F11" s="176"/>
      <c r="G11" s="176"/>
      <c r="H11" s="176"/>
      <c r="I11" s="176"/>
      <c r="J11" s="176"/>
      <c r="K11" s="176"/>
    </row>
    <row r="12" spans="1:11" s="3" customFormat="1" ht="99.4" customHeight="1" x14ac:dyDescent="0.45">
      <c r="B12" s="176" t="s">
        <v>112</v>
      </c>
      <c r="C12" s="176"/>
      <c r="D12" s="176"/>
      <c r="E12" s="176"/>
      <c r="F12" s="176"/>
      <c r="G12" s="176"/>
      <c r="H12" s="176"/>
      <c r="I12" s="176"/>
      <c r="J12" s="176"/>
      <c r="K12" s="176"/>
    </row>
    <row r="14" spans="1:11" s="3" customFormat="1" ht="30" customHeight="1" x14ac:dyDescent="0.45">
      <c r="B14" s="84" t="s">
        <v>77</v>
      </c>
    </row>
    <row r="15" spans="1:11" s="3" customFormat="1" ht="80.650000000000006" customHeight="1" x14ac:dyDescent="0.45">
      <c r="B15" s="176" t="s">
        <v>78</v>
      </c>
      <c r="C15" s="176"/>
      <c r="D15" s="176"/>
      <c r="E15" s="176"/>
      <c r="F15" s="176"/>
      <c r="G15" s="176"/>
      <c r="H15" s="176"/>
      <c r="I15" s="176"/>
      <c r="J15" s="176"/>
      <c r="K15" s="176"/>
    </row>
    <row r="16" spans="1:11" s="3" customFormat="1" ht="72.75" customHeight="1" x14ac:dyDescent="0.45">
      <c r="B16" s="176" t="s">
        <v>79</v>
      </c>
      <c r="C16" s="176"/>
      <c r="D16" s="176"/>
      <c r="E16" s="176"/>
      <c r="F16" s="176"/>
      <c r="G16" s="176"/>
      <c r="H16" s="176"/>
      <c r="I16" s="176"/>
      <c r="J16" s="176"/>
      <c r="K16" s="176"/>
    </row>
    <row r="17" spans="2:11" s="3" customFormat="1" ht="110.65" customHeight="1" x14ac:dyDescent="0.45">
      <c r="B17" s="179" t="s">
        <v>80</v>
      </c>
      <c r="C17" s="179"/>
      <c r="D17" s="179"/>
      <c r="E17" s="179"/>
      <c r="F17" s="179"/>
      <c r="G17" s="179"/>
      <c r="H17" s="179"/>
      <c r="I17" s="179"/>
      <c r="J17" s="179"/>
      <c r="K17" s="179"/>
    </row>
    <row r="18" spans="2:11" ht="30" customHeight="1" x14ac:dyDescent="0.45">
      <c r="B18" s="84" t="s">
        <v>81</v>
      </c>
    </row>
    <row r="19" spans="2:11" s="3" customFormat="1" ht="67.900000000000006" customHeight="1" x14ac:dyDescent="0.45">
      <c r="B19" s="176" t="s">
        <v>82</v>
      </c>
      <c r="C19" s="176"/>
      <c r="D19" s="176"/>
      <c r="E19" s="176"/>
      <c r="F19" s="176"/>
      <c r="G19" s="176"/>
      <c r="H19" s="176"/>
      <c r="I19" s="176"/>
      <c r="J19" s="176"/>
      <c r="K19" s="176"/>
    </row>
    <row r="20" spans="2:11" s="3" customFormat="1" ht="137.35" customHeight="1" x14ac:dyDescent="0.45">
      <c r="B20" s="176" t="s">
        <v>83</v>
      </c>
      <c r="C20" s="176"/>
      <c r="D20" s="176"/>
      <c r="E20" s="176"/>
      <c r="F20" s="176"/>
      <c r="G20" s="176"/>
      <c r="H20" s="176"/>
      <c r="I20" s="176"/>
      <c r="J20" s="176"/>
      <c r="K20" s="176"/>
    </row>
    <row r="21" spans="2:11" s="3" customFormat="1" ht="142.5" customHeight="1" x14ac:dyDescent="0.45">
      <c r="B21" s="176" t="s">
        <v>84</v>
      </c>
      <c r="C21" s="176"/>
      <c r="D21" s="176"/>
      <c r="E21" s="176"/>
      <c r="F21" s="176"/>
      <c r="G21" s="176"/>
      <c r="H21" s="176"/>
      <c r="I21" s="176"/>
      <c r="J21" s="176"/>
      <c r="K21" s="176"/>
    </row>
    <row r="22" spans="2:11" ht="32.35" customHeight="1" x14ac:dyDescent="0.45">
      <c r="B22" s="177" t="s">
        <v>85</v>
      </c>
      <c r="C22" s="177"/>
      <c r="D22" s="177"/>
      <c r="E22" s="177"/>
      <c r="F22" s="177"/>
      <c r="G22" s="177"/>
      <c r="H22" s="177"/>
      <c r="I22" s="177"/>
      <c r="J22" s="177"/>
      <c r="K22" s="177"/>
    </row>
  </sheetData>
  <sheetProtection algorithmName="SHA-512" hashValue="0Quf6xRnwnIyXCZO/WnieZz6MM6UiXaXep8w/B47AWUl2paFnz+kiXt/aWgl/0Dy39UbNskg1J/SS9V5JCugUA==" saltValue="5m//P0H18US3wnuxGO+MaQ==" spinCount="100000" sheet="1" objects="1" scenarios="1"/>
  <mergeCells count="15">
    <mergeCell ref="B21:K21"/>
    <mergeCell ref="B22:K22"/>
    <mergeCell ref="A2:K2"/>
    <mergeCell ref="B12:K12"/>
    <mergeCell ref="B15:K15"/>
    <mergeCell ref="B16:K16"/>
    <mergeCell ref="B17:K17"/>
    <mergeCell ref="B19:K19"/>
    <mergeCell ref="B20:K20"/>
    <mergeCell ref="B4:K4"/>
    <mergeCell ref="B5:K5"/>
    <mergeCell ref="B6:K6"/>
    <mergeCell ref="B8:K8"/>
    <mergeCell ref="B9:K9"/>
    <mergeCell ref="B11:K11"/>
  </mergeCells>
  <pageMargins left="0.7" right="0.5" top="0.5" bottom="0.5" header="0.3" footer="0.3"/>
  <pageSetup scale="9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5"/>
  <sheetViews>
    <sheetView zoomScale="110" zoomScaleNormal="110" workbookViewId="0">
      <selection activeCell="B2" sqref="B2:M2"/>
    </sheetView>
  </sheetViews>
  <sheetFormatPr defaultRowHeight="14.25" x14ac:dyDescent="0.45"/>
  <cols>
    <col min="1" max="1" width="2.46484375" style="3" customWidth="1"/>
    <col min="2" max="2" width="4.53125" style="3" customWidth="1"/>
    <col min="3" max="4" width="10.59765625" style="3" customWidth="1"/>
    <col min="5" max="5" width="13.59765625" style="3" customWidth="1"/>
    <col min="6" max="6" width="7.6640625" style="3" customWidth="1"/>
    <col min="7" max="8" width="5.59765625" style="3" customWidth="1"/>
    <col min="9" max="9" width="3.796875" style="3" customWidth="1"/>
    <col min="10" max="13" width="10.59765625" style="3" customWidth="1"/>
    <col min="14" max="16384" width="9.06640625" style="3"/>
  </cols>
  <sheetData>
    <row r="1" spans="1:19" ht="14.65" thickBot="1" x14ac:dyDescent="0.5"/>
    <row r="2" spans="1:19" ht="25.5" customHeight="1" x14ac:dyDescent="0.6">
      <c r="B2" s="123" t="str">
        <f>+Estimator!B2</f>
        <v>Financial Position Estimator, with goals &amp; projections</v>
      </c>
      <c r="C2" s="124"/>
      <c r="D2" s="124"/>
      <c r="E2" s="124"/>
      <c r="F2" s="124"/>
      <c r="G2" s="124"/>
      <c r="H2" s="124"/>
      <c r="I2" s="124"/>
      <c r="J2" s="124"/>
      <c r="K2" s="124"/>
      <c r="L2" s="124"/>
      <c r="M2" s="125"/>
      <c r="O2" s="1"/>
    </row>
    <row r="3" spans="1:19" ht="7.15" customHeight="1" thickBot="1" x14ac:dyDescent="0.5">
      <c r="B3" s="126"/>
      <c r="C3" s="127"/>
      <c r="D3" s="127"/>
      <c r="E3" s="127"/>
      <c r="F3" s="127"/>
      <c r="G3" s="127"/>
      <c r="H3" s="127"/>
      <c r="I3" s="127"/>
      <c r="J3" s="127"/>
      <c r="K3" s="127"/>
      <c r="L3" s="127"/>
      <c r="M3" s="128"/>
    </row>
    <row r="4" spans="1:19" ht="6.4" customHeight="1" thickBot="1" x14ac:dyDescent="0.5">
      <c r="B4" s="13"/>
      <c r="C4" s="11"/>
      <c r="D4" s="11"/>
      <c r="E4" s="11"/>
      <c r="F4" s="11"/>
      <c r="G4" s="11"/>
      <c r="H4" s="11"/>
      <c r="I4" s="11"/>
      <c r="J4" s="11"/>
      <c r="K4" s="11"/>
      <c r="L4" s="11"/>
      <c r="M4" s="10"/>
    </row>
    <row r="5" spans="1:19" ht="14.65" thickBot="1" x14ac:dyDescent="0.5">
      <c r="B5" s="19"/>
      <c r="C5" s="65" t="str">
        <f>+Estimator!C5</f>
        <v>Producer:</v>
      </c>
      <c r="D5" s="184" t="s">
        <v>44</v>
      </c>
      <c r="E5" s="185"/>
      <c r="F5" s="65" t="str">
        <f>+Estimator!F5</f>
        <v>Date:</v>
      </c>
      <c r="G5" s="186">
        <v>43831</v>
      </c>
      <c r="H5" s="185"/>
      <c r="I5" s="9"/>
      <c r="J5" s="129" t="str">
        <f>+Estimator!J5</f>
        <v>My Farm</v>
      </c>
      <c r="K5" s="130"/>
      <c r="L5" s="129" t="str">
        <f>+Estimator!L5</f>
        <v>My Farm Projection</v>
      </c>
      <c r="M5" s="130"/>
    </row>
    <row r="6" spans="1:19" ht="16.149999999999999" thickBot="1" x14ac:dyDescent="0.55000000000000004">
      <c r="B6" s="23" t="str">
        <f>+Estimator!B6</f>
        <v>Income Statement Summary</v>
      </c>
      <c r="C6" s="25"/>
      <c r="D6" s="25"/>
      <c r="E6" s="4"/>
      <c r="F6" s="4"/>
      <c r="G6" s="4"/>
      <c r="H6" s="143" t="str">
        <f>+Estimator!H6</f>
        <v>Year =&gt;</v>
      </c>
      <c r="I6" s="143"/>
      <c r="J6" s="187">
        <f>+Estimator!J6</f>
        <v>2020</v>
      </c>
      <c r="K6" s="188"/>
      <c r="L6" s="129">
        <f>+Estimator!L6</f>
        <v>2021</v>
      </c>
      <c r="M6" s="130"/>
    </row>
    <row r="7" spans="1:19" ht="15.75" x14ac:dyDescent="0.5">
      <c r="B7" s="26">
        <f>+Estimator!B7</f>
        <v>1</v>
      </c>
      <c r="C7" s="46" t="str">
        <f>+Estimator!C7</f>
        <v xml:space="preserve">Gross Cash Farm Income </v>
      </c>
      <c r="D7" s="42"/>
      <c r="E7" s="2"/>
      <c r="F7" s="2"/>
      <c r="G7" s="2"/>
      <c r="H7" s="2"/>
      <c r="I7" s="2"/>
      <c r="J7" s="189">
        <v>50000</v>
      </c>
      <c r="K7" s="190"/>
      <c r="L7" s="151"/>
      <c r="M7" s="152"/>
    </row>
    <row r="8" spans="1:19" ht="15.75" x14ac:dyDescent="0.5">
      <c r="B8" s="26">
        <f>+Estimator!B8</f>
        <v>2</v>
      </c>
      <c r="C8" s="46" t="str">
        <f>+Estimator!C8</f>
        <v>Cash Farm Operating Expense (Including Interest Exp)</v>
      </c>
      <c r="D8" s="42"/>
      <c r="E8" s="2"/>
      <c r="F8" s="2"/>
      <c r="G8" s="2"/>
      <c r="H8" s="2"/>
      <c r="I8" s="2"/>
      <c r="J8" s="180">
        <v>40000</v>
      </c>
      <c r="K8" s="181"/>
      <c r="L8" s="182"/>
      <c r="M8" s="183"/>
    </row>
    <row r="9" spans="1:19" s="18" customFormat="1" ht="15.75" x14ac:dyDescent="0.5">
      <c r="A9" s="3"/>
      <c r="B9" s="26">
        <f>+Estimator!B9</f>
        <v>3</v>
      </c>
      <c r="C9" s="90" t="str">
        <f>+Estimator!C9</f>
        <v>Net Cash Income</v>
      </c>
      <c r="D9" s="27"/>
      <c r="E9" s="21"/>
      <c r="F9" s="21"/>
      <c r="G9" s="21"/>
      <c r="H9" s="21"/>
      <c r="I9" s="21"/>
      <c r="J9" s="121">
        <f>+J7-J8</f>
        <v>10000</v>
      </c>
      <c r="K9" s="122"/>
      <c r="L9" s="182"/>
      <c r="M9" s="183"/>
      <c r="S9" s="3"/>
    </row>
    <row r="10" spans="1:19" s="18" customFormat="1" ht="15.75" x14ac:dyDescent="0.5">
      <c r="B10" s="26">
        <f>+Estimator!B10</f>
        <v>4</v>
      </c>
      <c r="C10" s="46" t="str">
        <f>+Estimator!C10</f>
        <v>Depreciation (Enter as a positive number)</v>
      </c>
      <c r="D10" s="27"/>
      <c r="E10" s="21"/>
      <c r="F10" s="21"/>
      <c r="G10" s="21"/>
      <c r="H10" s="21"/>
      <c r="I10" s="21"/>
      <c r="J10" s="180">
        <v>3000</v>
      </c>
      <c r="K10" s="181"/>
      <c r="L10" s="182"/>
      <c r="M10" s="183"/>
      <c r="S10" s="3"/>
    </row>
    <row r="11" spans="1:19" s="18" customFormat="1" ht="15.75" x14ac:dyDescent="0.5">
      <c r="B11" s="26">
        <f>+Estimator!B11</f>
        <v>5</v>
      </c>
      <c r="C11" s="46" t="str">
        <f>+Estimator!C11</f>
        <v>Inventory Change  (If negative, enter as a negative)</v>
      </c>
      <c r="D11" s="27"/>
      <c r="E11" s="21"/>
      <c r="F11" s="21"/>
      <c r="G11" s="21"/>
      <c r="H11" s="21"/>
      <c r="I11" s="21"/>
      <c r="J11" s="180">
        <v>-500</v>
      </c>
      <c r="K11" s="181"/>
      <c r="L11" s="182"/>
      <c r="M11" s="183"/>
    </row>
    <row r="12" spans="1:19" ht="15.75" x14ac:dyDescent="0.5">
      <c r="A12" s="18"/>
      <c r="B12" s="26">
        <f>+Estimator!B12</f>
        <v>6</v>
      </c>
      <c r="C12" s="90" t="str">
        <f>+Estimator!C12</f>
        <v>Net Farm Income</v>
      </c>
      <c r="D12" s="25"/>
      <c r="E12" s="2"/>
      <c r="F12" s="2"/>
      <c r="G12" s="2"/>
      <c r="H12" s="2"/>
      <c r="I12" s="2"/>
      <c r="J12" s="121">
        <f>+J9-J10+J11</f>
        <v>6500</v>
      </c>
      <c r="K12" s="122"/>
      <c r="L12" s="182"/>
      <c r="M12" s="183"/>
      <c r="S12" s="18"/>
    </row>
    <row r="13" spans="1:19" ht="7.15" customHeight="1" x14ac:dyDescent="0.5">
      <c r="B13" s="29"/>
      <c r="C13" s="27"/>
      <c r="D13" s="25"/>
      <c r="E13" s="2"/>
      <c r="F13" s="2"/>
      <c r="G13" s="2"/>
      <c r="H13" s="2"/>
      <c r="I13" s="2"/>
      <c r="J13" s="47"/>
      <c r="K13" s="48"/>
      <c r="L13" s="31"/>
      <c r="M13" s="36"/>
      <c r="S13" s="18"/>
    </row>
    <row r="14" spans="1:19" ht="15.75" x14ac:dyDescent="0.5">
      <c r="B14" s="23" t="str">
        <f>+Estimator!B14</f>
        <v>Balance Sheet Summary (Market Value)</v>
      </c>
      <c r="C14" s="27"/>
      <c r="D14" s="25"/>
      <c r="E14" s="2"/>
      <c r="F14" s="2"/>
      <c r="G14" s="2"/>
      <c r="H14" s="2"/>
      <c r="I14" s="2"/>
      <c r="J14" s="49"/>
      <c r="K14" s="50"/>
      <c r="L14" s="66"/>
      <c r="M14" s="67"/>
    </row>
    <row r="15" spans="1:19" ht="15.75" x14ac:dyDescent="0.5">
      <c r="B15" s="26">
        <f>+Estimator!B15</f>
        <v>7</v>
      </c>
      <c r="C15" s="46" t="str">
        <f>+Estimator!C15</f>
        <v>Current Farm Assets</v>
      </c>
      <c r="D15" s="25"/>
      <c r="E15" s="2"/>
      <c r="F15" s="2"/>
      <c r="G15" s="2"/>
      <c r="H15" s="2"/>
      <c r="I15" s="2"/>
      <c r="J15" s="180">
        <v>2500</v>
      </c>
      <c r="K15" s="181"/>
      <c r="L15" s="182"/>
      <c r="M15" s="183"/>
    </row>
    <row r="16" spans="1:19" ht="15.75" x14ac:dyDescent="0.5">
      <c r="B16" s="26">
        <f>+Estimator!B16</f>
        <v>8</v>
      </c>
      <c r="C16" s="46" t="str">
        <f>+Estimator!C16</f>
        <v>Non Current Farm Assets (Intermediate &amp; Long Term)</v>
      </c>
      <c r="D16" s="25"/>
      <c r="E16" s="2"/>
      <c r="F16" s="2"/>
      <c r="G16" s="2"/>
      <c r="H16" s="2"/>
      <c r="I16" s="2"/>
      <c r="J16" s="180">
        <v>45000</v>
      </c>
      <c r="K16" s="181"/>
      <c r="L16" s="51"/>
      <c r="M16" s="52"/>
    </row>
    <row r="17" spans="2:13" ht="15.75" x14ac:dyDescent="0.5">
      <c r="B17" s="26">
        <f>+Estimator!B17</f>
        <v>9</v>
      </c>
      <c r="C17" s="46" t="str">
        <f>+Estimator!C17</f>
        <v>Personal Assets</v>
      </c>
      <c r="D17" s="25"/>
      <c r="E17" s="2"/>
      <c r="F17" s="2"/>
      <c r="G17" s="2"/>
      <c r="H17" s="2"/>
      <c r="I17" s="2"/>
      <c r="J17" s="180">
        <v>80000</v>
      </c>
      <c r="K17" s="181"/>
      <c r="L17" s="51"/>
      <c r="M17" s="52"/>
    </row>
    <row r="18" spans="2:13" ht="15.75" x14ac:dyDescent="0.5">
      <c r="B18" s="26">
        <f>+Estimator!B18</f>
        <v>10</v>
      </c>
      <c r="C18" s="105" t="str">
        <f>+Estimator!C18</f>
        <v>Total Assets (Farm and Personal)</v>
      </c>
      <c r="D18" s="25"/>
      <c r="E18" s="2"/>
      <c r="F18" s="2"/>
      <c r="G18" s="2"/>
      <c r="H18" s="2"/>
      <c r="I18" s="2"/>
      <c r="J18" s="121">
        <f>SUM(J15:K17)</f>
        <v>127500</v>
      </c>
      <c r="K18" s="122"/>
      <c r="L18" s="182"/>
      <c r="M18" s="183"/>
    </row>
    <row r="19" spans="2:13" ht="15.75" x14ac:dyDescent="0.5">
      <c r="B19" s="26">
        <f>+Estimator!B19</f>
        <v>11</v>
      </c>
      <c r="C19" s="46" t="str">
        <f>+Estimator!C19</f>
        <v>Current Liabilities</v>
      </c>
      <c r="D19" s="25"/>
      <c r="E19" s="2"/>
      <c r="F19" s="2"/>
      <c r="G19" s="2"/>
      <c r="H19" s="2"/>
      <c r="I19" s="2"/>
      <c r="J19" s="180">
        <v>1000</v>
      </c>
      <c r="K19" s="181"/>
      <c r="L19" s="182"/>
      <c r="M19" s="183"/>
    </row>
    <row r="20" spans="2:13" ht="15.75" x14ac:dyDescent="0.5">
      <c r="B20" s="26">
        <f>+Estimator!B20</f>
        <v>12</v>
      </c>
      <c r="C20" s="46" t="str">
        <f>+Estimator!C20</f>
        <v>Non Current Farm Liabilities (Intermediate &amp; Long Term)</v>
      </c>
      <c r="D20" s="25"/>
      <c r="E20" s="2"/>
      <c r="F20" s="2"/>
      <c r="G20" s="2"/>
      <c r="H20" s="2"/>
      <c r="I20" s="2"/>
      <c r="J20" s="180">
        <v>10000</v>
      </c>
      <c r="K20" s="181"/>
      <c r="L20" s="51"/>
      <c r="M20" s="52"/>
    </row>
    <row r="21" spans="2:13" ht="15.75" x14ac:dyDescent="0.5">
      <c r="B21" s="26">
        <f>+Estimator!B21</f>
        <v>13</v>
      </c>
      <c r="C21" s="46" t="str">
        <f>+Estimator!C21</f>
        <v>Personal Liabilities</v>
      </c>
      <c r="D21" s="25"/>
      <c r="E21" s="2"/>
      <c r="F21" s="2"/>
      <c r="G21" s="2"/>
      <c r="H21" s="2"/>
      <c r="I21" s="2"/>
      <c r="J21" s="180">
        <v>25000</v>
      </c>
      <c r="K21" s="181"/>
      <c r="L21" s="51"/>
      <c r="M21" s="52"/>
    </row>
    <row r="22" spans="2:13" ht="15.75" x14ac:dyDescent="0.5">
      <c r="B22" s="26">
        <f>+Estimator!B22</f>
        <v>14</v>
      </c>
      <c r="C22" s="27" t="str">
        <f>+Estimator!C22</f>
        <v>Total Liabilities (Farm and Personal)</v>
      </c>
      <c r="D22" s="25"/>
      <c r="E22" s="2"/>
      <c r="F22" s="2"/>
      <c r="G22" s="2"/>
      <c r="H22" s="2"/>
      <c r="I22" s="2"/>
      <c r="J22" s="121">
        <f>SUM(J19:K21)</f>
        <v>36000</v>
      </c>
      <c r="K22" s="122"/>
      <c r="L22" s="182"/>
      <c r="M22" s="183"/>
    </row>
    <row r="23" spans="2:13" ht="15.75" x14ac:dyDescent="0.5">
      <c r="B23" s="26">
        <f>+Estimator!B23</f>
        <v>15</v>
      </c>
      <c r="C23" s="27" t="str">
        <f>+Estimator!C23</f>
        <v>Net Worth</v>
      </c>
      <c r="D23" s="25"/>
      <c r="E23" s="2"/>
      <c r="F23" s="2"/>
      <c r="G23" s="2"/>
      <c r="H23" s="2"/>
      <c r="I23" s="2"/>
      <c r="J23" s="121">
        <f>+J18-J22</f>
        <v>91500</v>
      </c>
      <c r="K23" s="122"/>
      <c r="L23" s="182"/>
      <c r="M23" s="183"/>
    </row>
    <row r="24" spans="2:13" ht="7.15" customHeight="1" x14ac:dyDescent="0.5">
      <c r="B24" s="29"/>
      <c r="C24" s="27"/>
      <c r="D24" s="25"/>
      <c r="E24" s="2"/>
      <c r="F24" s="2"/>
      <c r="G24" s="2"/>
      <c r="H24" s="2"/>
      <c r="I24" s="2"/>
      <c r="J24" s="47"/>
      <c r="K24" s="48"/>
      <c r="L24" s="31"/>
      <c r="M24" s="36"/>
    </row>
    <row r="25" spans="2:13" ht="15.75" x14ac:dyDescent="0.5">
      <c r="B25" s="23" t="str">
        <f>+Estimator!B25</f>
        <v>Selected Financial Standards Measures</v>
      </c>
      <c r="C25" s="27"/>
      <c r="D25" s="25"/>
      <c r="E25" s="2"/>
      <c r="F25" s="2"/>
      <c r="G25" s="2"/>
      <c r="H25" s="2"/>
      <c r="I25" s="2"/>
      <c r="J25" s="49"/>
      <c r="K25" s="50"/>
      <c r="L25" s="66"/>
      <c r="M25" s="67"/>
    </row>
    <row r="26" spans="2:13" ht="15.75" x14ac:dyDescent="0.5">
      <c r="B26" s="26">
        <f>+Estimator!B26</f>
        <v>16</v>
      </c>
      <c r="C26" s="27" t="str">
        <f>+Estimator!C26</f>
        <v>Current Ratio</v>
      </c>
      <c r="D26" s="25"/>
      <c r="E26" s="2"/>
      <c r="F26" s="2"/>
      <c r="G26" s="2"/>
      <c r="H26" s="2"/>
      <c r="I26" s="2"/>
      <c r="J26" s="148">
        <f>+J15/J19</f>
        <v>2.5</v>
      </c>
      <c r="K26" s="149"/>
      <c r="L26" s="66"/>
      <c r="M26" s="67"/>
    </row>
    <row r="27" spans="2:13" ht="15.75" x14ac:dyDescent="0.5">
      <c r="B27" s="26">
        <f>+Estimator!B27</f>
        <v>17</v>
      </c>
      <c r="C27" s="27" t="str">
        <f>+Estimator!C27</f>
        <v>Working Capital</v>
      </c>
      <c r="D27" s="25"/>
      <c r="E27" s="2"/>
      <c r="F27" s="2"/>
      <c r="G27" s="2"/>
      <c r="H27" s="2"/>
      <c r="I27" s="2"/>
      <c r="J27" s="146">
        <f>+J15-J19</f>
        <v>1500</v>
      </c>
      <c r="K27" s="147"/>
      <c r="L27" s="182"/>
      <c r="M27" s="183"/>
    </row>
    <row r="28" spans="2:13" ht="15.75" x14ac:dyDescent="0.5">
      <c r="B28" s="26">
        <f>+Estimator!B28</f>
        <v>18</v>
      </c>
      <c r="C28" s="27" t="str">
        <f>+Estimator!C28</f>
        <v>Working Capital to Gross Revenue</v>
      </c>
      <c r="D28" s="25"/>
      <c r="E28" s="2"/>
      <c r="F28" s="2"/>
      <c r="G28" s="2"/>
      <c r="H28" s="2"/>
      <c r="I28" s="2"/>
      <c r="J28" s="144">
        <f>+J27/J7</f>
        <v>0.03</v>
      </c>
      <c r="K28" s="145"/>
      <c r="L28" s="182"/>
      <c r="M28" s="183"/>
    </row>
    <row r="29" spans="2:13" ht="15.75" x14ac:dyDescent="0.5">
      <c r="B29" s="26">
        <f>+Estimator!B29</f>
        <v>19</v>
      </c>
      <c r="C29" s="27" t="str">
        <f>+Estimator!C29</f>
        <v>Farm Debt to Asset Ratio</v>
      </c>
      <c r="D29" s="25"/>
      <c r="E29" s="2"/>
      <c r="F29" s="2"/>
      <c r="G29" s="2"/>
      <c r="H29" s="2"/>
      <c r="I29" s="2"/>
      <c r="J29" s="144">
        <f>(+J22-J21)/(J18-J17)</f>
        <v>0.23157894736842105</v>
      </c>
      <c r="K29" s="145"/>
      <c r="L29" s="182"/>
      <c r="M29" s="183"/>
    </row>
    <row r="30" spans="2:13" ht="15.75" x14ac:dyDescent="0.5">
      <c r="B30" s="26">
        <f>+Estimator!B30</f>
        <v>20</v>
      </c>
      <c r="C30" s="27" t="str">
        <f>+Estimator!C30</f>
        <v>Farm Equity to Asset Ratio</v>
      </c>
      <c r="D30" s="25"/>
      <c r="E30" s="2"/>
      <c r="F30" s="2"/>
      <c r="G30" s="2"/>
      <c r="H30" s="2"/>
      <c r="I30" s="2"/>
      <c r="J30" s="144">
        <f>(+J23)/(J18-J17)</f>
        <v>1.9263157894736842</v>
      </c>
      <c r="K30" s="145"/>
      <c r="L30" s="182"/>
      <c r="M30" s="183"/>
    </row>
    <row r="31" spans="2:13" ht="15.75" x14ac:dyDescent="0.5">
      <c r="B31" s="26">
        <f>+Estimator!B31</f>
        <v>21</v>
      </c>
      <c r="C31" s="27" t="str">
        <f>+Estimator!C31</f>
        <v>Rate of Return on Farm Assets</v>
      </c>
      <c r="D31" s="30"/>
      <c r="E31" s="14"/>
      <c r="F31" s="14"/>
      <c r="G31" s="14"/>
      <c r="H31" s="14"/>
      <c r="I31" s="14"/>
      <c r="J31" s="144">
        <f>(J12+F38-F37)/(J18-J17)</f>
        <v>0.16842105263157894</v>
      </c>
      <c r="K31" s="145"/>
      <c r="L31" s="182"/>
      <c r="M31" s="183"/>
    </row>
    <row r="32" spans="2:13" ht="15.75" x14ac:dyDescent="0.5">
      <c r="B32" s="26">
        <f>+Estimator!B32</f>
        <v>22</v>
      </c>
      <c r="C32" s="27" t="str">
        <f>+Estimator!C32</f>
        <v>Rate of Return on Farm Equity</v>
      </c>
      <c r="D32" s="30"/>
      <c r="E32" s="14"/>
      <c r="F32" s="14"/>
      <c r="G32" s="14"/>
      <c r="H32" s="14"/>
      <c r="I32" s="14"/>
      <c r="J32" s="144">
        <f>(J12-F38)/(J23)</f>
        <v>3.2786885245901641E-2</v>
      </c>
      <c r="K32" s="145"/>
      <c r="L32" s="51"/>
      <c r="M32" s="52"/>
    </row>
    <row r="33" spans="2:17" ht="15.75" x14ac:dyDescent="0.5">
      <c r="B33" s="26">
        <f>+Estimator!B33</f>
        <v>23</v>
      </c>
      <c r="C33" s="27" t="str">
        <f>+Estimator!C33</f>
        <v>Asset Turnover Rate</v>
      </c>
      <c r="D33" s="25"/>
      <c r="E33" s="4"/>
      <c r="F33" s="4"/>
      <c r="G33" s="4"/>
      <c r="H33" s="4"/>
      <c r="I33" s="4"/>
      <c r="J33" s="168">
        <f>+J7/(J18-J17)</f>
        <v>1.0526315789473684</v>
      </c>
      <c r="K33" s="169"/>
      <c r="L33" s="195"/>
      <c r="M33" s="183"/>
    </row>
    <row r="34" spans="2:17" ht="15.75" x14ac:dyDescent="0.5">
      <c r="B34" s="26">
        <f>+Estimator!B34</f>
        <v>24</v>
      </c>
      <c r="C34" s="27" t="str">
        <f>+Estimator!C34</f>
        <v>Operating Expense Ratio</v>
      </c>
      <c r="D34" s="25"/>
      <c r="E34" s="4"/>
      <c r="F34" s="4"/>
      <c r="G34" s="4"/>
      <c r="H34" s="4"/>
      <c r="I34" s="4"/>
      <c r="J34" s="162">
        <f>(J8-F38)/J7</f>
        <v>0.73</v>
      </c>
      <c r="K34" s="163"/>
      <c r="L34" s="182"/>
      <c r="M34" s="183"/>
    </row>
    <row r="35" spans="2:17" ht="16.149999999999999" thickBot="1" x14ac:dyDescent="0.55000000000000004">
      <c r="B35" s="39">
        <f>+Estimator!B35</f>
        <v>25</v>
      </c>
      <c r="C35" s="44" t="str">
        <f>+Estimator!C35</f>
        <v>Net Farm Income Ratio</v>
      </c>
      <c r="D35" s="45"/>
      <c r="E35" s="8"/>
      <c r="F35" s="8"/>
      <c r="G35" s="8"/>
      <c r="H35" s="8"/>
      <c r="I35" s="8"/>
      <c r="J35" s="164">
        <f>J12/J7</f>
        <v>0.13</v>
      </c>
      <c r="K35" s="165"/>
      <c r="L35" s="191"/>
      <c r="M35" s="192"/>
    </row>
    <row r="36" spans="2:17" ht="12" customHeight="1" thickBot="1" x14ac:dyDescent="0.5">
      <c r="B36" s="11"/>
      <c r="C36" s="11"/>
      <c r="D36" s="11"/>
      <c r="E36" s="11"/>
      <c r="F36" s="11"/>
      <c r="G36" s="11"/>
      <c r="H36" s="11"/>
      <c r="I36" s="11"/>
      <c r="J36" s="11"/>
      <c r="K36" s="11"/>
      <c r="L36" s="11"/>
      <c r="M36" s="11"/>
    </row>
    <row r="37" spans="2:17" ht="15.85" customHeight="1" thickBot="1" x14ac:dyDescent="0.55000000000000004">
      <c r="B37" s="46"/>
      <c r="D37" s="15"/>
      <c r="E37" s="57" t="str">
        <f>+Estimator!B37</f>
        <v xml:space="preserve"> Value of Operator Labor &amp; Management</v>
      </c>
      <c r="F37" s="193">
        <v>2000</v>
      </c>
      <c r="G37" s="194"/>
      <c r="H37" s="4"/>
      <c r="I37" s="156" t="str">
        <f>+Estimator!I37</f>
        <v>Total Dollars Available for Debt Service</v>
      </c>
      <c r="J37" s="157"/>
      <c r="K37" s="157"/>
      <c r="L37" s="158"/>
      <c r="M37" s="43">
        <f>+J6</f>
        <v>2020</v>
      </c>
    </row>
    <row r="38" spans="2:17" ht="15.85" customHeight="1" thickBot="1" x14ac:dyDescent="0.55000000000000004">
      <c r="C38" s="4"/>
      <c r="D38" s="53"/>
      <c r="E38" s="104" t="str">
        <f>+Estimator!B38</f>
        <v xml:space="preserve"> Interest Expense</v>
      </c>
      <c r="F38" s="193">
        <v>3500</v>
      </c>
      <c r="G38" s="194"/>
      <c r="H38" s="5"/>
      <c r="I38" s="22"/>
      <c r="J38" s="38" t="str">
        <f>+Estimator!J38</f>
        <v>(+) Net Farm Income</v>
      </c>
      <c r="K38" s="25"/>
      <c r="L38" s="25"/>
      <c r="M38" s="95">
        <f>+J12</f>
        <v>6500</v>
      </c>
      <c r="P38" s="4"/>
      <c r="Q38" s="4"/>
    </row>
    <row r="39" spans="2:17" ht="15.85" customHeight="1" thickBot="1" x14ac:dyDescent="0.55000000000000004">
      <c r="H39" s="5"/>
      <c r="I39" s="29"/>
      <c r="J39" s="38" t="str">
        <f>+Estimator!J39</f>
        <v>(+) Depreciation</v>
      </c>
      <c r="K39" s="24"/>
      <c r="L39" s="24"/>
      <c r="M39" s="96">
        <f>+J10</f>
        <v>3000</v>
      </c>
    </row>
    <row r="40" spans="2:17" ht="15.85" customHeight="1" x14ac:dyDescent="0.5">
      <c r="B40" s="58"/>
      <c r="C40" s="59" t="str">
        <f>+Estimator!C40</f>
        <v xml:space="preserve">Goals </v>
      </c>
      <c r="D40" s="60"/>
      <c r="E40" s="60"/>
      <c r="F40" s="60"/>
      <c r="G40" s="61"/>
      <c r="H40" s="5"/>
      <c r="I40" s="29"/>
      <c r="J40" s="41" t="str">
        <f>+Estimator!J40</f>
        <v>(+) Personal Income</v>
      </c>
      <c r="K40" s="25"/>
      <c r="L40" s="25"/>
      <c r="M40" s="93">
        <v>35000</v>
      </c>
    </row>
    <row r="41" spans="2:17" ht="15.85" customHeight="1" x14ac:dyDescent="0.5">
      <c r="B41" s="20">
        <f>+Estimator!B41</f>
        <v>1</v>
      </c>
      <c r="C41" s="32"/>
      <c r="D41" s="32"/>
      <c r="E41" s="32"/>
      <c r="F41" s="32"/>
      <c r="G41" s="33"/>
      <c r="H41" s="5"/>
      <c r="I41" s="29"/>
      <c r="J41" s="41" t="str">
        <f>+Estimator!J41</f>
        <v>(-) Family Living Exp. (Excl Inc Tax)</v>
      </c>
      <c r="K41" s="25"/>
      <c r="L41" s="25"/>
      <c r="M41" s="93">
        <v>30000</v>
      </c>
    </row>
    <row r="42" spans="2:17" ht="15.85" customHeight="1" x14ac:dyDescent="0.5">
      <c r="B42" s="20"/>
      <c r="C42" s="34"/>
      <c r="D42" s="34"/>
      <c r="E42" s="34"/>
      <c r="F42" s="34"/>
      <c r="G42" s="35"/>
      <c r="H42" s="37"/>
      <c r="I42" s="29"/>
      <c r="J42" s="41" t="str">
        <f>+Estimator!J42</f>
        <v xml:space="preserve">(-) Income Tax </v>
      </c>
      <c r="K42" s="25"/>
      <c r="L42" s="25"/>
      <c r="M42" s="93">
        <v>2800</v>
      </c>
    </row>
    <row r="43" spans="2:17" ht="15.85" customHeight="1" x14ac:dyDescent="0.5">
      <c r="B43" s="20"/>
      <c r="C43" s="34"/>
      <c r="D43" s="34"/>
      <c r="E43" s="34"/>
      <c r="F43" s="34"/>
      <c r="G43" s="35"/>
      <c r="H43" s="5"/>
      <c r="I43" s="29"/>
      <c r="J43" s="38" t="str">
        <f>+Estimator!J43</f>
        <v>(+) Interest Expense</v>
      </c>
      <c r="K43" s="55"/>
      <c r="L43" s="55"/>
      <c r="M43" s="97">
        <f>+F38</f>
        <v>3500</v>
      </c>
    </row>
    <row r="44" spans="2:17" ht="15.75" customHeight="1" thickBot="1" x14ac:dyDescent="0.55000000000000004">
      <c r="B44" s="6"/>
      <c r="C44" s="4"/>
      <c r="D44" s="4"/>
      <c r="E44" s="4"/>
      <c r="F44" s="4"/>
      <c r="G44" s="40"/>
      <c r="I44" s="62" t="str">
        <f>+Estimator!J44</f>
        <v>Capital Debt Replacement Capacity</v>
      </c>
      <c r="J44" s="44"/>
      <c r="K44" s="44"/>
      <c r="L44" s="44"/>
      <c r="M44" s="98">
        <f>+M38+M39+M40-M41-M42+M43</f>
        <v>15200</v>
      </c>
    </row>
    <row r="45" spans="2:17" ht="16.149999999999999" thickBot="1" x14ac:dyDescent="0.55000000000000004">
      <c r="B45" s="20">
        <f>+Estimator!B45</f>
        <v>2</v>
      </c>
      <c r="C45" s="32"/>
      <c r="D45" s="32"/>
      <c r="E45" s="32"/>
      <c r="F45" s="32"/>
      <c r="G45" s="33"/>
      <c r="I45" s="156" t="s">
        <v>17</v>
      </c>
      <c r="J45" s="157"/>
      <c r="K45" s="157"/>
      <c r="L45" s="157"/>
      <c r="M45" s="158"/>
    </row>
    <row r="46" spans="2:17" ht="15.75" x14ac:dyDescent="0.5">
      <c r="B46" s="6"/>
      <c r="C46" s="34"/>
      <c r="D46" s="34"/>
      <c r="E46" s="34"/>
      <c r="F46" s="34"/>
      <c r="G46" s="35"/>
      <c r="I46" s="29"/>
      <c r="J46" s="41" t="str">
        <f>+Estimator!J46</f>
        <v>Real Estate Loan Payments</v>
      </c>
      <c r="K46" s="25"/>
      <c r="L46" s="25"/>
      <c r="M46" s="94">
        <v>2500</v>
      </c>
    </row>
    <row r="47" spans="2:17" ht="15.75" x14ac:dyDescent="0.5">
      <c r="B47" s="6"/>
      <c r="C47" s="34"/>
      <c r="D47" s="34"/>
      <c r="E47" s="34"/>
      <c r="F47" s="34"/>
      <c r="G47" s="35"/>
      <c r="I47" s="29"/>
      <c r="J47" s="41" t="str">
        <f>+Estimator!J47</f>
        <v>Equipment Loan Payments</v>
      </c>
      <c r="K47" s="25"/>
      <c r="L47" s="25"/>
      <c r="M47" s="93">
        <v>1000</v>
      </c>
    </row>
    <row r="48" spans="2:17" ht="15.75" x14ac:dyDescent="0.5">
      <c r="B48" s="6"/>
      <c r="C48" s="56"/>
      <c r="D48" s="56"/>
      <c r="E48" s="56"/>
      <c r="F48" s="56"/>
      <c r="G48" s="40"/>
      <c r="I48" s="29"/>
      <c r="J48" s="41" t="str">
        <f>+Estimator!J48</f>
        <v>Other/Personal Loan Payments</v>
      </c>
      <c r="K48" s="25"/>
      <c r="L48" s="25"/>
      <c r="M48" s="93">
        <v>1500</v>
      </c>
    </row>
    <row r="49" spans="2:21" ht="15.75" x14ac:dyDescent="0.5">
      <c r="B49" s="20">
        <f>+Estimator!B49</f>
        <v>3</v>
      </c>
      <c r="C49" s="32"/>
      <c r="D49" s="32"/>
      <c r="E49" s="32"/>
      <c r="F49" s="32"/>
      <c r="G49" s="33"/>
      <c r="I49" s="29"/>
      <c r="J49" s="16" t="str">
        <f>+Estimator!J49</f>
        <v>Total Annual Debt Service</v>
      </c>
      <c r="K49" s="25"/>
      <c r="L49" s="25"/>
      <c r="M49" s="99">
        <f>SUM(M46:M48)</f>
        <v>5000</v>
      </c>
    </row>
    <row r="50" spans="2:21" ht="15.75" x14ac:dyDescent="0.5">
      <c r="B50" s="20"/>
      <c r="C50" s="34"/>
      <c r="D50" s="34"/>
      <c r="E50" s="34"/>
      <c r="F50" s="34"/>
      <c r="G50" s="35"/>
      <c r="I50" s="29"/>
      <c r="J50" s="16" t="str">
        <f>+Estimator!J50</f>
        <v>Capital Debt Repayment Margin</v>
      </c>
      <c r="K50" s="25"/>
      <c r="L50" s="25"/>
      <c r="M50" s="100">
        <f>M44-M49</f>
        <v>10200</v>
      </c>
    </row>
    <row r="51" spans="2:21" ht="16.149999999999999" thickBot="1" x14ac:dyDescent="0.55000000000000004">
      <c r="B51" s="7"/>
      <c r="C51" s="8"/>
      <c r="D51" s="8"/>
      <c r="E51" s="8"/>
      <c r="F51" s="8"/>
      <c r="G51" s="12"/>
      <c r="I51" s="63"/>
      <c r="J51" s="64" t="str">
        <f>+Estimator!J51</f>
        <v>Term Debt Coverage Ratio</v>
      </c>
      <c r="K51" s="44"/>
      <c r="L51" s="44"/>
      <c r="M51" s="89">
        <f>M44/M49</f>
        <v>3.04</v>
      </c>
    </row>
    <row r="52" spans="2:21" ht="17.649999999999999" customHeight="1" x14ac:dyDescent="0.45">
      <c r="B52" s="88" t="s">
        <v>93</v>
      </c>
      <c r="I52" s="4"/>
    </row>
    <row r="54" spans="2:21" x14ac:dyDescent="0.45">
      <c r="U54" s="3" t="s">
        <v>14</v>
      </c>
    </row>
    <row r="55" spans="2:21" x14ac:dyDescent="0.45">
      <c r="B55" s="4"/>
      <c r="C55" s="4"/>
      <c r="D55" s="4"/>
      <c r="E55" s="4"/>
      <c r="F55" s="4"/>
      <c r="G55" s="4"/>
      <c r="H55" s="17"/>
    </row>
  </sheetData>
  <sheetProtection algorithmName="SHA-512" hashValue="EXcJUxEr4CYNIQXbhPeWkyLKO4S8yzKfiob+n7zzmWqdYtuk9XoPy02DgAwDtqwoIy2e1HyncThDZ+728wRJZw==" saltValue="Kt+Zlk5/twlN7bKzri3eGw==" spinCount="100000" sheet="1" objects="1" scenarios="1"/>
  <mergeCells count="57">
    <mergeCell ref="J35:K35"/>
    <mergeCell ref="L35:M35"/>
    <mergeCell ref="F37:G37"/>
    <mergeCell ref="F38:G38"/>
    <mergeCell ref="J31:K31"/>
    <mergeCell ref="L31:M31"/>
    <mergeCell ref="J32:K32"/>
    <mergeCell ref="J33:K33"/>
    <mergeCell ref="L33:M33"/>
    <mergeCell ref="J34:K34"/>
    <mergeCell ref="L34:M34"/>
    <mergeCell ref="I37:L37"/>
    <mergeCell ref="J28:K28"/>
    <mergeCell ref="L28:M28"/>
    <mergeCell ref="J29:K29"/>
    <mergeCell ref="L29:M29"/>
    <mergeCell ref="J30:K30"/>
    <mergeCell ref="L30:M30"/>
    <mergeCell ref="J27:K27"/>
    <mergeCell ref="L27:M27"/>
    <mergeCell ref="J18:K18"/>
    <mergeCell ref="L18:M18"/>
    <mergeCell ref="J19:K19"/>
    <mergeCell ref="L19:M19"/>
    <mergeCell ref="J20:K20"/>
    <mergeCell ref="J21:K21"/>
    <mergeCell ref="J22:K22"/>
    <mergeCell ref="L22:M22"/>
    <mergeCell ref="J23:K23"/>
    <mergeCell ref="L23:M23"/>
    <mergeCell ref="J26:K26"/>
    <mergeCell ref="J12:K12"/>
    <mergeCell ref="L12:M12"/>
    <mergeCell ref="J15:K15"/>
    <mergeCell ref="L15:M15"/>
    <mergeCell ref="J16:K16"/>
    <mergeCell ref="L9:M9"/>
    <mergeCell ref="J10:K10"/>
    <mergeCell ref="L10:M10"/>
    <mergeCell ref="J11:K11"/>
    <mergeCell ref="L11:M11"/>
    <mergeCell ref="I45:M45"/>
    <mergeCell ref="J8:K8"/>
    <mergeCell ref="L8:M8"/>
    <mergeCell ref="B2:M2"/>
    <mergeCell ref="B3:M3"/>
    <mergeCell ref="D5:E5"/>
    <mergeCell ref="G5:H5"/>
    <mergeCell ref="J5:K5"/>
    <mergeCell ref="L5:M5"/>
    <mergeCell ref="H6:I6"/>
    <mergeCell ref="J6:K6"/>
    <mergeCell ref="L6:M6"/>
    <mergeCell ref="J7:K7"/>
    <mergeCell ref="L7:M7"/>
    <mergeCell ref="J17:K17"/>
    <mergeCell ref="J9:K9"/>
  </mergeCells>
  <conditionalFormatting sqref="J26:K26">
    <cfRule type="cellIs" dxfId="28" priority="23" operator="lessThan">
      <formula>1.3</formula>
    </cfRule>
    <cfRule type="cellIs" dxfId="27" priority="24" operator="greaterThan">
      <formula>1.99</formula>
    </cfRule>
    <cfRule type="cellIs" dxfId="26" priority="25" operator="greaterThan">
      <formula>3</formula>
    </cfRule>
    <cfRule type="cellIs" dxfId="25" priority="26" operator="greaterThan">
      <formula>3</formula>
    </cfRule>
    <cfRule type="cellIs" dxfId="24" priority="27" operator="between">
      <formula>1.3</formula>
      <formula>3</formula>
    </cfRule>
    <cfRule type="cellIs" dxfId="23" priority="28" operator="lessThan">
      <formula>1.3</formula>
    </cfRule>
    <cfRule type="cellIs" dxfId="22" priority="29" operator="greaterThan">
      <formula>2</formula>
    </cfRule>
  </conditionalFormatting>
  <conditionalFormatting sqref="J28:K28">
    <cfRule type="cellIs" dxfId="21" priority="19" operator="lessThan">
      <formula>0.1</formula>
    </cfRule>
    <cfRule type="cellIs" dxfId="20" priority="20" operator="greaterThan">
      <formula>0.3</formula>
    </cfRule>
    <cfRule type="cellIs" dxfId="19" priority="21" operator="lessThan">
      <formula>0.1</formula>
    </cfRule>
    <cfRule type="cellIs" dxfId="18" priority="22" operator="greaterThan">
      <formula>"..30"</formula>
    </cfRule>
  </conditionalFormatting>
  <conditionalFormatting sqref="J29:K29">
    <cfRule type="cellIs" dxfId="17" priority="17" operator="lessThan">
      <formula>0.3</formula>
    </cfRule>
    <cfRule type="cellIs" dxfId="16" priority="18" operator="greaterThan">
      <formula>0.6</formula>
    </cfRule>
  </conditionalFormatting>
  <conditionalFormatting sqref="J30:K30">
    <cfRule type="cellIs" dxfId="15" priority="15" operator="lessThan">
      <formula>0.4</formula>
    </cfRule>
    <cfRule type="cellIs" dxfId="14" priority="16" operator="greaterThan">
      <formula>0.7</formula>
    </cfRule>
  </conditionalFormatting>
  <conditionalFormatting sqref="J31:K31">
    <cfRule type="cellIs" dxfId="13" priority="13" operator="lessThan">
      <formula>0.04</formula>
    </cfRule>
    <cfRule type="cellIs" dxfId="12" priority="14" operator="greaterThan">
      <formula>0.08</formula>
    </cfRule>
  </conditionalFormatting>
  <conditionalFormatting sqref="J32:K32">
    <cfRule type="cellIs" dxfId="11" priority="11" operator="lessThan">
      <formula>0.03</formula>
    </cfRule>
    <cfRule type="cellIs" dxfId="10" priority="12" operator="greaterThan">
      <formula>0.1</formula>
    </cfRule>
  </conditionalFormatting>
  <conditionalFormatting sqref="J33:K33">
    <cfRule type="cellIs" dxfId="9" priority="9" operator="lessThan">
      <formula>0.3</formula>
    </cfRule>
    <cfRule type="cellIs" dxfId="8" priority="10" operator="greaterThan">
      <formula>0.45</formula>
    </cfRule>
  </conditionalFormatting>
  <conditionalFormatting sqref="J34:K34">
    <cfRule type="cellIs" dxfId="7" priority="5" operator="greaterThan">
      <formula>0.8</formula>
    </cfRule>
    <cfRule type="cellIs" dxfId="6" priority="6" operator="between">
      <formula>0.0001</formula>
      <formula>0.6</formula>
    </cfRule>
    <cfRule type="cellIs" dxfId="5" priority="7" operator="between">
      <formula>0</formula>
      <formula>0.6</formula>
    </cfRule>
    <cfRule type="cellIs" dxfId="4" priority="8" operator="greaterThan">
      <formula>0.8</formula>
    </cfRule>
  </conditionalFormatting>
  <conditionalFormatting sqref="J35:K35">
    <cfRule type="cellIs" dxfId="3" priority="3" operator="lessThan">
      <formula>0.1</formula>
    </cfRule>
    <cfRule type="cellIs" dxfId="2" priority="4" operator="greaterThan">
      <formula>0.2</formula>
    </cfRule>
  </conditionalFormatting>
  <conditionalFormatting sqref="M51">
    <cfRule type="cellIs" dxfId="1" priority="1" operator="lessThan">
      <formula>1.25</formula>
    </cfRule>
    <cfRule type="cellIs" dxfId="0" priority="2" operator="greaterThan">
      <formula>1.75</formula>
    </cfRule>
  </conditionalFormatting>
  <pageMargins left="0.7" right="0.7" top="0.45" bottom="0.5" header="0.3" footer="0.2"/>
  <pageSetup scale="86" fitToHeight="0" orientation="portrait" r:id="rId1"/>
  <headerFooter>
    <oddFooter>&amp;C
This material is based upon work supported by USDA-NIFA under Award Number 2020-38504-32381.  Project Title: "Enhancing Farmer Resiliency and Financial Benchmarking Diversity through Technology Inspired Delivery and Collaborative Mentorship."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ReadMe</vt:lpstr>
      <vt:lpstr>Estimator</vt:lpstr>
      <vt:lpstr>Scorecard</vt:lpstr>
      <vt:lpstr>Fin Stds Glossary</vt:lpstr>
      <vt:lpstr>Sample</vt:lpstr>
      <vt:lpstr>Estimator!Print_Area</vt:lpstr>
      <vt:lpstr>ReadMe!Print_Area</vt:lpstr>
      <vt:lpstr>Sample!Print_Area</vt:lpstr>
      <vt:lpstr>Scorecard!Print_Area</vt:lpstr>
      <vt:lpstr>Estimator!Print_Titles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Lecy, Delray D</dc:creator>
  <cp:lastModifiedBy>Tiffany Klaphake</cp:lastModifiedBy>
  <cp:lastPrinted>2021-02-04T14:43:16Z</cp:lastPrinted>
  <dcterms:created xsi:type="dcterms:W3CDTF">2014-10-07T18:55:28Z</dcterms:created>
  <dcterms:modified xsi:type="dcterms:W3CDTF">2021-02-12T17:16:10Z</dcterms:modified>
</cp:coreProperties>
</file>