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jt5385cp\Documents\10. Database Review\05262021 Zoom Meeting\"/>
    </mc:Choice>
  </mc:AlternateContent>
  <xr:revisionPtr revIDLastSave="0" documentId="8_{4F549247-1AF5-4A85-A38F-B7BC51BC5714}" xr6:coauthVersionLast="36" xr6:coauthVersionMax="36" xr10:uidLastSave="{00000000-0000-0000-0000-000000000000}"/>
  <bookViews>
    <workbookView xWindow="0" yWindow="0" windowWidth="20490" windowHeight="7080" activeTab="4" xr2:uid="{00000000-000D-0000-FFFF-FFFF00000000}"/>
  </bookViews>
  <sheets>
    <sheet name="Crop" sheetId="1" r:id="rId1"/>
    <sheet name="Alf" sheetId="7" r:id="rId2"/>
    <sheet name="NewSeed" sheetId="8" r:id="rId3"/>
    <sheet name="Grass" sheetId="9" r:id="rId4"/>
    <sheet name="Feed" sheetId="2" r:id="rId5"/>
    <sheet name="Dairy" sheetId="6" r:id="rId6"/>
    <sheet name="BeefCows" sheetId="3" r:id="rId7"/>
    <sheet name="BeefSteers" sheetId="4" r:id="rId8"/>
    <sheet name="DairySteers" sheetId="5" r:id="rId9"/>
  </sheets>
  <externalReferences>
    <externalReference r:id="rId10"/>
  </externalReferences>
  <definedNames>
    <definedName name="_xlnm.Print_Area" localSheetId="0">Crop!$A$1:$J$43</definedName>
    <definedName name="_xlnm.Print_Area" localSheetId="4">Feed!$A$1:$J$20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9" l="1"/>
  <c r="B19" i="9"/>
  <c r="P16" i="9"/>
  <c r="H16" i="9"/>
  <c r="E16" i="9"/>
  <c r="H14" i="9"/>
  <c r="P14" i="9" s="1"/>
  <c r="E14" i="9"/>
  <c r="E19" i="9" s="1"/>
  <c r="P19" i="9" s="1"/>
  <c r="H12" i="9"/>
  <c r="P12" i="9" s="1"/>
  <c r="E12" i="9"/>
  <c r="H10" i="9"/>
  <c r="P10" i="9" s="1"/>
  <c r="E10" i="9"/>
  <c r="H8" i="9"/>
  <c r="P8" i="9" s="1"/>
  <c r="E8" i="9"/>
  <c r="H6" i="9"/>
  <c r="P6" i="9" s="1"/>
  <c r="E6" i="9"/>
  <c r="B20" i="8"/>
  <c r="B19" i="8"/>
  <c r="P16" i="8"/>
  <c r="H16" i="8"/>
  <c r="E16" i="8"/>
  <c r="H14" i="8"/>
  <c r="P14" i="8" s="1"/>
  <c r="E14" i="8"/>
  <c r="E19" i="8" s="1"/>
  <c r="P19" i="8" s="1"/>
  <c r="H12" i="8"/>
  <c r="P12" i="8" s="1"/>
  <c r="E12" i="8"/>
  <c r="H10" i="8"/>
  <c r="P10" i="8" s="1"/>
  <c r="E10" i="8"/>
  <c r="H8" i="8"/>
  <c r="P8" i="8" s="1"/>
  <c r="E8" i="8"/>
  <c r="H6" i="8"/>
  <c r="P6" i="8" s="1"/>
  <c r="E6" i="8"/>
  <c r="H16" i="7"/>
  <c r="H14" i="7"/>
  <c r="H12" i="7"/>
  <c r="H10" i="7"/>
  <c r="H8" i="7"/>
  <c r="P8" i="7" s="1"/>
  <c r="H6" i="7"/>
  <c r="P6" i="7" s="1"/>
  <c r="E16" i="7"/>
  <c r="P16" i="7" s="1"/>
  <c r="E14" i="7"/>
  <c r="E12" i="7"/>
  <c r="E10" i="7"/>
  <c r="E8" i="7"/>
  <c r="E6" i="7"/>
  <c r="B19" i="7"/>
  <c r="B20" i="7"/>
  <c r="P18" i="9" l="1"/>
  <c r="P20" i="9" s="1"/>
  <c r="P21" i="9" s="1"/>
  <c r="P18" i="8"/>
  <c r="P20" i="8" s="1"/>
  <c r="P21" i="8" s="1"/>
  <c r="P14" i="7"/>
  <c r="P12" i="7"/>
  <c r="P10" i="7"/>
  <c r="P18" i="7" s="1"/>
  <c r="E19" i="7"/>
  <c r="P19" i="7" s="1"/>
  <c r="P20" i="7" l="1"/>
  <c r="P21" i="7" s="1"/>
  <c r="H6" i="2" l="1"/>
  <c r="G6" i="2"/>
  <c r="E4" i="2"/>
  <c r="H4" i="2"/>
  <c r="G4" i="2"/>
  <c r="Q21" i="6" l="1"/>
  <c r="P21" i="6"/>
  <c r="O21" i="6"/>
  <c r="N21" i="6"/>
  <c r="M21" i="6"/>
  <c r="L21" i="6"/>
  <c r="I21" i="6"/>
  <c r="H21" i="6"/>
  <c r="G21" i="6"/>
  <c r="D21" i="6"/>
  <c r="C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K9" i="6"/>
  <c r="K10" i="6" s="1"/>
  <c r="F9" i="6"/>
  <c r="E9" i="6"/>
  <c r="F8" i="6"/>
  <c r="E8" i="6"/>
  <c r="B9" i="6" s="1"/>
  <c r="F21" i="6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K11" i="6"/>
  <c r="K12" i="6" s="1"/>
  <c r="K13" i="6" s="1"/>
  <c r="K14" i="6" s="1"/>
  <c r="K15" i="6" s="1"/>
  <c r="K16" i="6" s="1"/>
  <c r="K17" i="6" s="1"/>
  <c r="K18" i="6" s="1"/>
  <c r="K19" i="6" s="1"/>
  <c r="K20" i="6" s="1"/>
  <c r="K22" i="6"/>
  <c r="E21" i="6"/>
  <c r="H18" i="5"/>
  <c r="G18" i="5"/>
  <c r="F18" i="5"/>
  <c r="E18" i="5"/>
  <c r="D18" i="5"/>
  <c r="C18" i="5"/>
  <c r="B6" i="5"/>
  <c r="B6" i="4"/>
  <c r="H18" i="4"/>
  <c r="G18" i="4"/>
  <c r="F18" i="4"/>
  <c r="E18" i="4"/>
  <c r="D18" i="4"/>
  <c r="C18" i="4"/>
  <c r="B9" i="3"/>
  <c r="D8" i="3"/>
  <c r="D7" i="3"/>
  <c r="D6" i="3"/>
  <c r="D5" i="3"/>
  <c r="D4" i="3"/>
  <c r="C9" i="3"/>
  <c r="G14" i="2"/>
  <c r="G19" i="2" s="1"/>
  <c r="G10" i="2"/>
  <c r="G20" i="2" s="1"/>
  <c r="J10" i="2"/>
  <c r="J14" i="2"/>
  <c r="J19" i="2" s="1"/>
  <c r="I10" i="2"/>
  <c r="H10" i="2"/>
  <c r="F6" i="2"/>
  <c r="F10" i="2" s="1"/>
  <c r="E6" i="2"/>
  <c r="E10" i="2" s="1"/>
  <c r="F4" i="2"/>
  <c r="D24" i="1"/>
  <c r="F13" i="1"/>
  <c r="D13" i="1"/>
  <c r="B6" i="2"/>
  <c r="B10" i="2" s="1"/>
  <c r="C13" i="1"/>
  <c r="D4" i="2"/>
  <c r="C4" i="2"/>
  <c r="B4" i="2"/>
  <c r="I14" i="2"/>
  <c r="I19" i="2" s="1"/>
  <c r="H14" i="2"/>
  <c r="H19" i="2" s="1"/>
  <c r="F14" i="2"/>
  <c r="F19" i="2" s="1"/>
  <c r="E14" i="2"/>
  <c r="E19" i="2" s="1"/>
  <c r="D14" i="2"/>
  <c r="D19" i="2" s="1"/>
  <c r="C14" i="2"/>
  <c r="C19" i="2" s="1"/>
  <c r="B14" i="2"/>
  <c r="B19" i="2" s="1"/>
  <c r="A20" i="1"/>
  <c r="A6" i="1"/>
  <c r="J40" i="1"/>
  <c r="I40" i="1"/>
  <c r="H40" i="1"/>
  <c r="G40" i="1"/>
  <c r="F40" i="1"/>
  <c r="E40" i="1"/>
  <c r="D40" i="1"/>
  <c r="C40" i="1"/>
  <c r="A40" i="1"/>
  <c r="J38" i="1"/>
  <c r="I38" i="1"/>
  <c r="H38" i="1"/>
  <c r="G38" i="1"/>
  <c r="F38" i="1"/>
  <c r="E38" i="1"/>
  <c r="D38" i="1"/>
  <c r="C38" i="1"/>
  <c r="A38" i="1"/>
  <c r="J36" i="1"/>
  <c r="I36" i="1"/>
  <c r="H36" i="1"/>
  <c r="G36" i="1"/>
  <c r="F36" i="1"/>
  <c r="E36" i="1"/>
  <c r="D36" i="1"/>
  <c r="C36" i="1"/>
  <c r="A36" i="1"/>
  <c r="J34" i="1"/>
  <c r="I34" i="1"/>
  <c r="H34" i="1"/>
  <c r="G34" i="1"/>
  <c r="F34" i="1"/>
  <c r="E34" i="1"/>
  <c r="D34" i="1"/>
  <c r="C34" i="1"/>
  <c r="A34" i="1"/>
  <c r="J32" i="1"/>
  <c r="I32" i="1"/>
  <c r="H32" i="1"/>
  <c r="G32" i="1"/>
  <c r="F32" i="1"/>
  <c r="E32" i="1"/>
  <c r="D32" i="1"/>
  <c r="C32" i="1"/>
  <c r="A32" i="1"/>
  <c r="J30" i="1"/>
  <c r="I30" i="1"/>
  <c r="H30" i="1"/>
  <c r="G30" i="1"/>
  <c r="F30" i="1"/>
  <c r="E30" i="1"/>
  <c r="D30" i="1"/>
  <c r="C30" i="1"/>
  <c r="A30" i="1"/>
  <c r="J28" i="1"/>
  <c r="I28" i="1"/>
  <c r="H28" i="1"/>
  <c r="G28" i="1"/>
  <c r="F28" i="1"/>
  <c r="E28" i="1"/>
  <c r="D28" i="1"/>
  <c r="C28" i="1"/>
  <c r="A28" i="1"/>
  <c r="J26" i="1"/>
  <c r="I26" i="1"/>
  <c r="H26" i="1"/>
  <c r="G26" i="1"/>
  <c r="F26" i="1"/>
  <c r="E26" i="1"/>
  <c r="D26" i="1"/>
  <c r="C26" i="1"/>
  <c r="A26" i="1"/>
  <c r="J24" i="1"/>
  <c r="I24" i="1"/>
  <c r="H24" i="1"/>
  <c r="G24" i="1"/>
  <c r="F24" i="1"/>
  <c r="E24" i="1"/>
  <c r="C24" i="1"/>
  <c r="A24" i="1"/>
  <c r="J22" i="1"/>
  <c r="I22" i="1"/>
  <c r="H22" i="1"/>
  <c r="G22" i="1"/>
  <c r="F22" i="1"/>
  <c r="E22" i="1"/>
  <c r="D22" i="1"/>
  <c r="C22" i="1"/>
  <c r="A22" i="1"/>
  <c r="J20" i="1"/>
  <c r="I20" i="1"/>
  <c r="H20" i="1"/>
  <c r="G20" i="1"/>
  <c r="F20" i="1"/>
  <c r="E20" i="1"/>
  <c r="D20" i="1"/>
  <c r="C20" i="1"/>
  <c r="A17" i="1"/>
  <c r="J13" i="1"/>
  <c r="I13" i="1"/>
  <c r="H13" i="1"/>
  <c r="G13" i="1"/>
  <c r="E13" i="1"/>
  <c r="A10" i="1"/>
  <c r="A8" i="1"/>
  <c r="J20" i="2" l="1"/>
  <c r="E20" i="2"/>
  <c r="B22" i="6"/>
  <c r="D6" i="2"/>
  <c r="D10" i="2" s="1"/>
  <c r="D20" i="2" s="1"/>
  <c r="C6" i="2"/>
  <c r="C10" i="2" s="1"/>
  <c r="C20" i="2" s="1"/>
  <c r="B17" i="4"/>
  <c r="B17" i="5"/>
  <c r="B7" i="5"/>
  <c r="B8" i="5" s="1"/>
  <c r="B9" i="5" s="1"/>
  <c r="B10" i="5" s="1"/>
  <c r="B11" i="5" s="1"/>
  <c r="B12" i="5" s="1"/>
  <c r="B13" i="5" s="1"/>
  <c r="B14" i="5" s="1"/>
  <c r="B15" i="5" s="1"/>
  <c r="B16" i="5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20" i="3"/>
  <c r="D9" i="3"/>
  <c r="A13" i="1"/>
  <c r="B20" i="2"/>
  <c r="F20" i="2"/>
  <c r="I20" i="2"/>
  <c r="H20" i="2"/>
  <c r="B19" i="5" l="1"/>
  <c r="B19" i="4"/>
</calcChain>
</file>

<file path=xl/sharedStrings.xml><?xml version="1.0" encoding="utf-8"?>
<sst xmlns="http://schemas.openxmlformats.org/spreadsheetml/2006/main" count="435" uniqueCount="176">
  <si>
    <t>Crop Data Information</t>
  </si>
  <si>
    <r>
      <t xml:space="preserve">Enter </t>
    </r>
    <r>
      <rPr>
        <b/>
        <i/>
        <u/>
        <sz val="10"/>
        <rFont val="Arial"/>
        <family val="2"/>
      </rPr>
      <t>Total</t>
    </r>
    <r>
      <rPr>
        <sz val="11"/>
        <color theme="1"/>
        <rFont val="Calibri"/>
        <family val="2"/>
        <scheme val="minor"/>
      </rPr>
      <t xml:space="preserve"> for each Crop or Field,</t>
    </r>
    <r>
      <rPr>
        <b/>
        <i/>
        <u/>
        <sz val="10"/>
        <rFont val="Arial"/>
        <family val="2"/>
      </rPr>
      <t xml:space="preserve"> not</t>
    </r>
    <r>
      <rPr>
        <sz val="11"/>
        <color theme="1"/>
        <rFont val="Calibri"/>
        <family val="2"/>
        <scheme val="minor"/>
      </rPr>
      <t xml:space="preserve"> per Acre</t>
    </r>
  </si>
  <si>
    <t>* Place Share Rented Acres in Separate Column</t>
  </si>
  <si>
    <t>Corn Silage</t>
  </si>
  <si>
    <t>Crop Name</t>
  </si>
  <si>
    <t>Totals:</t>
  </si>
  <si>
    <t>Description</t>
  </si>
  <si>
    <t>Acres Planted:</t>
  </si>
  <si>
    <t>Owned</t>
  </si>
  <si>
    <t>Rented</t>
  </si>
  <si>
    <t>* Share Rented</t>
  </si>
  <si>
    <t>Total Acres</t>
  </si>
  <si>
    <t>Share %</t>
  </si>
  <si>
    <t>Per Acre</t>
  </si>
  <si>
    <t>Total Production</t>
  </si>
  <si>
    <t>Value/Unit</t>
  </si>
  <si>
    <t>Other Income</t>
  </si>
  <si>
    <t xml:space="preserve"> </t>
  </si>
  <si>
    <t>(Hedging,Ins, LDP's)</t>
  </si>
  <si>
    <t>Seed</t>
  </si>
  <si>
    <t>Fertilizer</t>
  </si>
  <si>
    <t>Chemical</t>
  </si>
  <si>
    <t xml:space="preserve">Crop &amp; Hail Ins </t>
  </si>
  <si>
    <t>Premium</t>
  </si>
  <si>
    <t>Crop Drying</t>
  </si>
  <si>
    <t>Direct</t>
  </si>
  <si>
    <t>Custom Hire</t>
  </si>
  <si>
    <t>Special Labor</t>
  </si>
  <si>
    <t>Land Rent</t>
  </si>
  <si>
    <t>Misc. Exp</t>
  </si>
  <si>
    <t>Total Government Payments for current year</t>
  </si>
  <si>
    <t>Direct + CC pymts:</t>
  </si>
  <si>
    <t>Feed Spreadsheet</t>
  </si>
  <si>
    <t>Notes:</t>
  </si>
  <si>
    <t>Beg. Inventory</t>
  </si>
  <si>
    <t>Amount to Feed</t>
  </si>
  <si>
    <t>Fed to Dairy Cows</t>
  </si>
  <si>
    <t>Fed to Dry Cows</t>
  </si>
  <si>
    <t>Sub-Total Cows</t>
  </si>
  <si>
    <t>Total Fed</t>
  </si>
  <si>
    <t>Balance</t>
  </si>
  <si>
    <t>Bags/Supplies</t>
  </si>
  <si>
    <t>Fed to Dairy Heifers</t>
  </si>
  <si>
    <t>Fed to Dairy Steers</t>
  </si>
  <si>
    <t>Fed to Beef Steers</t>
  </si>
  <si>
    <t>Fed to Beef Cows</t>
  </si>
  <si>
    <t xml:space="preserve">*Enter current data in the yellow cells. The "Balance" should be zero or near zero factoring in shrink. </t>
  </si>
  <si>
    <t>Corn (bu)</t>
  </si>
  <si>
    <t>Beef Cow-Calf Enterprise Info</t>
  </si>
  <si>
    <t>Inventory</t>
  </si>
  <si>
    <t>Fall Cows</t>
  </si>
  <si>
    <t>Spring Cows</t>
  </si>
  <si>
    <t>Replacement Heifers</t>
  </si>
  <si>
    <t>Bulls</t>
  </si>
  <si>
    <t>TOTAL:</t>
  </si>
  <si>
    <t>Calves (not weaned)</t>
  </si>
  <si>
    <t>Difference</t>
  </si>
  <si>
    <t>Calf Information</t>
  </si>
  <si>
    <t>Spring Calves Born</t>
  </si>
  <si>
    <t>Fall Calves Born</t>
  </si>
  <si>
    <t>Calves purchased</t>
  </si>
  <si>
    <t>Calves Sold</t>
  </si>
  <si>
    <t>Calves Died</t>
  </si>
  <si>
    <t>Calves Transferred out to Feedlot</t>
  </si>
  <si>
    <t>Calves transferred in (dairy calves)</t>
  </si>
  <si>
    <t>Bulls Sold</t>
  </si>
  <si>
    <t>Cows/Bred Heifers Sold</t>
  </si>
  <si>
    <t>Cows/Bred Heifers Died</t>
  </si>
  <si>
    <t>Bulls Died</t>
  </si>
  <si>
    <t>Cows/Bulls/Heifers Butchered</t>
  </si>
  <si>
    <t>Cows/Bulls/Heifers Purchased</t>
  </si>
  <si>
    <t>Number of cows exposed for breeding</t>
  </si>
  <si>
    <t>Number of cows confirmed pregnant</t>
  </si>
  <si>
    <t>Number of calvings</t>
  </si>
  <si>
    <t>Number of calves weaned</t>
  </si>
  <si>
    <t>Total weight of calves weaned:</t>
  </si>
  <si>
    <t>Cow Information</t>
  </si>
  <si>
    <t>Month</t>
  </si>
  <si>
    <t>Beginning</t>
  </si>
  <si>
    <t>Died</t>
  </si>
  <si>
    <t>Sold</t>
  </si>
  <si>
    <t>Butchered</t>
  </si>
  <si>
    <t>Jan 1st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</si>
  <si>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</si>
  <si>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</si>
  <si>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</si>
  <si>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</si>
  <si>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</si>
  <si>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</si>
  <si>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</si>
  <si>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</si>
  <si>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</si>
  <si>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</si>
  <si>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</si>
  <si>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Dec 31st</t>
  </si>
  <si>
    <t xml:space="preserve">Total = </t>
  </si>
  <si>
    <t>Average =</t>
  </si>
  <si>
    <t>Beef Finishing</t>
  </si>
  <si>
    <t>Purchased</t>
  </si>
  <si>
    <t>Transferred In</t>
  </si>
  <si>
    <t>Dairy Finishing</t>
  </si>
  <si>
    <t>*includes all dairy steers starting at 1 week of age</t>
  </si>
  <si>
    <t>*includes feeders and cattle in the feedlot</t>
  </si>
  <si>
    <t>Monthly Cattle Inventory</t>
  </si>
  <si>
    <t>The Dairy Cow Herd</t>
  </si>
  <si>
    <t>Dairy Heifer Calves &amp;</t>
  </si>
  <si>
    <t>Dry &amp; Milking Dairy Cows Only</t>
  </si>
  <si>
    <t>Heifer Replacements Only</t>
  </si>
  <si>
    <t>Bought</t>
  </si>
  <si>
    <t>Born</t>
  </si>
  <si>
    <t xml:space="preserve"> Heifer Fresh</t>
  </si>
  <si>
    <t>Trans Out</t>
  </si>
  <si>
    <t>Transf'd In</t>
  </si>
  <si>
    <t>Supplemental Data</t>
  </si>
  <si>
    <t xml:space="preserve">Pounds of milk produced this year: </t>
  </si>
  <si>
    <t xml:space="preserve">Pounds ofProtein produced this year: </t>
  </si>
  <si>
    <t xml:space="preserve">Pounds of Fat produced this year: </t>
  </si>
  <si>
    <t xml:space="preserve">Pounds of milk fed to Youngstock this year: </t>
  </si>
  <si>
    <t xml:space="preserve">Pounds of milk consumed in home:  </t>
  </si>
  <si>
    <t>Preg Rate %:</t>
  </si>
  <si>
    <t>Average SCC:</t>
  </si>
  <si>
    <t>Average DIM:</t>
  </si>
  <si>
    <t>Average age at 1st Calving:</t>
  </si>
  <si>
    <t>Average Calving Interval:</t>
  </si>
  <si>
    <t>&lt;==== TAKE FROM BEGINNING BALANCE SHEET</t>
  </si>
  <si>
    <t>&lt;==== TAKE FROM ENDING BALANCE SHEET</t>
  </si>
  <si>
    <t>Alfalfa Hay</t>
  </si>
  <si>
    <t>Grass Hay</t>
  </si>
  <si>
    <t>Other</t>
  </si>
  <si>
    <t>Snaplage</t>
  </si>
  <si>
    <t>CROP:</t>
  </si>
  <si>
    <t>Fill in the Yellow areas only to determine tons equivalent and value per ton.</t>
  </si>
  <si>
    <t>Yield</t>
  </si>
  <si>
    <t>Hay Yield</t>
  </si>
  <si>
    <t>Tons</t>
  </si>
  <si>
    <t>Bag Information</t>
  </si>
  <si>
    <t>Tons DM</t>
  </si>
  <si>
    <t>Crop</t>
  </si>
  <si>
    <t>Acres</t>
  </si>
  <si>
    <t>Hay</t>
  </si>
  <si>
    <t>Diameter</t>
  </si>
  <si>
    <t>Length</t>
  </si>
  <si>
    <t>Hylage</t>
  </si>
  <si>
    <t>1st</t>
  </si>
  <si>
    <t>Tns Haylage  X</t>
  </si>
  <si>
    <t>% DM of Haylage   /</t>
  </si>
  <si>
    <t>% DM of Hay  =</t>
  </si>
  <si>
    <t>Tons Dry Hay Equivalent.</t>
  </si>
  <si>
    <t>(65% Moisture?)</t>
  </si>
  <si>
    <t>(15 % Moisture?)</t>
  </si>
  <si>
    <t>2nd</t>
  </si>
  <si>
    <t>3rd</t>
  </si>
  <si>
    <t>4th</t>
  </si>
  <si>
    <t>Total Haylage Yield</t>
  </si>
  <si>
    <t>T. Acres</t>
  </si>
  <si>
    <t>Total Hay Tons</t>
  </si>
  <si>
    <t xml:space="preserve">  + Hay Yield</t>
  </si>
  <si>
    <t>Av. Ac</t>
  </si>
  <si>
    <t>= Hay Equiv of Both Hay &amp; Hyl</t>
  </si>
  <si>
    <t>Yield Per Acre (Tons)</t>
  </si>
  <si>
    <t>Bales</t>
  </si>
  <si>
    <t>Wt of</t>
  </si>
  <si>
    <t># of</t>
  </si>
  <si>
    <t>Alfalfa is listed on a dry hay basis</t>
  </si>
  <si>
    <t>New seed Alf Hay</t>
  </si>
  <si>
    <t>New Seeding Alfalfa Hay</t>
  </si>
  <si>
    <t>Grass hay</t>
  </si>
  <si>
    <t>&lt;=== Enter acres owned and rented for each crop</t>
  </si>
  <si>
    <t xml:space="preserve">&lt;=== Enter total production in tons or bushels. </t>
  </si>
  <si>
    <t>hay should be entered on a dry hay basis</t>
  </si>
  <si>
    <t>Machine Rent</t>
  </si>
  <si>
    <t>* in the expenses section, enter the approximate amount spent in the yellow cells. I will cross-reference with you Quickbooks file. If you already detail expenses by crop type in Quickbooks, then skip this section</t>
  </si>
  <si>
    <t>Produced (+)</t>
  </si>
  <si>
    <t>Amount Purchased (+)</t>
  </si>
  <si>
    <t>Amount Sold (-)</t>
  </si>
  <si>
    <t>Ending Inventory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</si>
</sst>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&quot;$&quot;#,##0.00"/>
    <numFmt numFmtId="166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6"/>
      <color rgb="FFFFFFFF"/>
      <name val="Arial"/>
      <family val="2"/>
    </font>
    <font>
      <sz val="10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008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5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right"/>
    </xf>
    <xf numFmtId="164" fontId="6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2" borderId="10" xfId="0" applyFill="1" applyBorder="1" applyAlignment="1" applyProtection="1">
      <alignment horizontal="right"/>
      <protection locked="0"/>
    </xf>
    <xf numFmtId="164" fontId="0" fillId="3" borderId="7" xfId="0" applyNumberFormat="1" applyFill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5" fontId="10" fillId="3" borderId="7" xfId="0" applyNumberFormat="1" applyFont="1" applyFill="1" applyBorder="1" applyAlignment="1">
      <alignment horizontal="right"/>
    </xf>
    <xf numFmtId="0" fontId="12" fillId="0" borderId="0" xfId="0" applyFont="1"/>
    <xf numFmtId="0" fontId="2" fillId="0" borderId="0" xfId="0" applyFont="1"/>
    <xf numFmtId="0" fontId="2" fillId="0" borderId="15" xfId="0" applyFont="1" applyBorder="1"/>
    <xf numFmtId="0" fontId="0" fillId="0" borderId="0" xfId="0" applyFont="1"/>
    <xf numFmtId="0" fontId="2" fillId="0" borderId="18" xfId="0" applyFont="1" applyBorder="1"/>
    <xf numFmtId="43" fontId="0" fillId="0" borderId="19" xfId="1" applyFont="1" applyBorder="1"/>
    <xf numFmtId="43" fontId="0" fillId="0" borderId="20" xfId="1" applyFont="1" applyBorder="1"/>
    <xf numFmtId="0" fontId="2" fillId="0" borderId="21" xfId="0" applyFont="1" applyBorder="1"/>
    <xf numFmtId="43" fontId="0" fillId="4" borderId="9" xfId="1" applyFont="1" applyFill="1" applyBorder="1"/>
    <xf numFmtId="43" fontId="0" fillId="4" borderId="22" xfId="1" applyFont="1" applyFill="1" applyBorder="1"/>
    <xf numFmtId="0" fontId="2" fillId="0" borderId="23" xfId="0" applyFont="1" applyBorder="1"/>
    <xf numFmtId="43" fontId="0" fillId="4" borderId="10" xfId="1" applyFont="1" applyFill="1" applyBorder="1"/>
    <xf numFmtId="43" fontId="0" fillId="4" borderId="24" xfId="1" applyFont="1" applyFill="1" applyBorder="1"/>
    <xf numFmtId="0" fontId="0" fillId="0" borderId="25" xfId="0" applyBorder="1"/>
    <xf numFmtId="0" fontId="0" fillId="0" borderId="26" xfId="0" applyBorder="1"/>
    <xf numFmtId="43" fontId="0" fillId="4" borderId="16" xfId="1" applyFont="1" applyFill="1" applyBorder="1"/>
    <xf numFmtId="43" fontId="0" fillId="4" borderId="17" xfId="1" applyFont="1" applyFill="1" applyBorder="1"/>
    <xf numFmtId="43" fontId="0" fillId="4" borderId="19" xfId="1" applyFont="1" applyFill="1" applyBorder="1"/>
    <xf numFmtId="43" fontId="0" fillId="4" borderId="20" xfId="1" applyFont="1" applyFill="1" applyBorder="1"/>
    <xf numFmtId="43" fontId="0" fillId="0" borderId="9" xfId="1" applyFont="1" applyBorder="1"/>
    <xf numFmtId="43" fontId="0" fillId="0" borderId="22" xfId="1" applyFont="1" applyBorder="1"/>
    <xf numFmtId="43" fontId="2" fillId="0" borderId="19" xfId="0" applyNumberFormat="1" applyFont="1" applyBorder="1"/>
    <xf numFmtId="43" fontId="2" fillId="0" borderId="20" xfId="0" applyNumberFormat="1" applyFont="1" applyBorder="1"/>
    <xf numFmtId="0" fontId="0" fillId="0" borderId="28" xfId="0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4" fontId="0" fillId="0" borderId="0" xfId="0" applyNumberFormat="1"/>
    <xf numFmtId="0" fontId="2" fillId="0" borderId="29" xfId="0" applyFont="1" applyBorder="1" applyAlignment="1">
      <alignment horizontal="center" wrapText="1"/>
    </xf>
    <xf numFmtId="0" fontId="13" fillId="0" borderId="0" xfId="0" applyFont="1"/>
    <xf numFmtId="0" fontId="14" fillId="0" borderId="23" xfId="0" applyFont="1" applyBorder="1"/>
    <xf numFmtId="0" fontId="14" fillId="0" borderId="18" xfId="0" applyFont="1" applyFill="1" applyBorder="1"/>
    <xf numFmtId="0" fontId="10" fillId="4" borderId="24" xfId="0" applyFont="1" applyFill="1" applyBorder="1"/>
    <xf numFmtId="0" fontId="10" fillId="4" borderId="20" xfId="0" applyFont="1" applyFill="1" applyBorder="1"/>
    <xf numFmtId="0" fontId="14" fillId="0" borderId="21" xfId="0" applyFont="1" applyBorder="1"/>
    <xf numFmtId="0" fontId="10" fillId="4" borderId="22" xfId="0" applyFont="1" applyFill="1" applyBorder="1"/>
    <xf numFmtId="0" fontId="13" fillId="4" borderId="10" xfId="0" applyFont="1" applyFill="1" applyBorder="1"/>
    <xf numFmtId="0" fontId="13" fillId="0" borderId="23" xfId="0" applyFont="1" applyBorder="1"/>
    <xf numFmtId="0" fontId="13" fillId="4" borderId="24" xfId="0" applyFont="1" applyFill="1" applyBorder="1"/>
    <xf numFmtId="0" fontId="13" fillId="0" borderId="18" xfId="0" applyFont="1" applyBorder="1"/>
    <xf numFmtId="0" fontId="13" fillId="4" borderId="20" xfId="0" applyFont="1" applyFill="1" applyBorder="1"/>
    <xf numFmtId="0" fontId="13" fillId="0" borderId="24" xfId="0" applyFont="1" applyBorder="1"/>
    <xf numFmtId="0" fontId="13" fillId="0" borderId="21" xfId="0" applyFont="1" applyBorder="1"/>
    <xf numFmtId="0" fontId="13" fillId="4" borderId="9" xfId="0" applyFont="1" applyFill="1" applyBorder="1"/>
    <xf numFmtId="0" fontId="13" fillId="0" borderId="22" xfId="0" applyFont="1" applyBorder="1"/>
    <xf numFmtId="0" fontId="15" fillId="0" borderId="28" xfId="0" applyFont="1" applyBorder="1"/>
    <xf numFmtId="14" fontId="15" fillId="0" borderId="29" xfId="0" applyNumberFormat="1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3" fillId="0" borderId="31" xfId="0" applyFont="1" applyBorder="1"/>
    <xf numFmtId="0" fontId="13" fillId="4" borderId="7" xfId="0" applyFont="1" applyFill="1" applyBorder="1"/>
    <xf numFmtId="0" fontId="13" fillId="0" borderId="32" xfId="0" applyFont="1" applyBorder="1"/>
    <xf numFmtId="0" fontId="13" fillId="0" borderId="28" xfId="0" applyFont="1" applyBorder="1"/>
    <xf numFmtId="0" fontId="15" fillId="4" borderId="29" xfId="0" applyFont="1" applyFill="1" applyBorder="1"/>
    <xf numFmtId="0" fontId="15" fillId="0" borderId="30" xfId="0" applyFont="1" applyBorder="1"/>
    <xf numFmtId="0" fontId="13" fillId="4" borderId="22" xfId="0" applyFont="1" applyFill="1" applyBorder="1"/>
    <xf numFmtId="0" fontId="16" fillId="0" borderId="33" xfId="0" applyFont="1" applyBorder="1"/>
    <xf numFmtId="0" fontId="16" fillId="0" borderId="27" xfId="0" applyFont="1" applyBorder="1"/>
    <xf numFmtId="0" fontId="13" fillId="0" borderId="9" xfId="0" applyFont="1" applyFill="1" applyBorder="1"/>
    <xf numFmtId="0" fontId="13" fillId="0" borderId="10" xfId="0" applyFont="1" applyFill="1" applyBorder="1"/>
    <xf numFmtId="0" fontId="13" fillId="0" borderId="7" xfId="0" applyFont="1" applyFill="1" applyBorder="1"/>
    <xf numFmtId="0" fontId="15" fillId="0" borderId="29" xfId="0" applyFont="1" applyFill="1" applyBorder="1"/>
    <xf numFmtId="0" fontId="10" fillId="0" borderId="0" xfId="0" applyFont="1"/>
    <xf numFmtId="0" fontId="14" fillId="0" borderId="34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8" fillId="6" borderId="39" xfId="0" applyFont="1" applyFill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6" borderId="41" xfId="0" applyFont="1" applyFill="1" applyBorder="1" applyAlignment="1">
      <alignment horizontal="center"/>
    </xf>
    <xf numFmtId="0" fontId="14" fillId="6" borderId="27" xfId="0" applyFont="1" applyFill="1" applyBorder="1"/>
    <xf numFmtId="0" fontId="18" fillId="6" borderId="27" xfId="0" applyFont="1" applyFill="1" applyBorder="1" applyAlignment="1">
      <alignment horizontal="center"/>
    </xf>
    <xf numFmtId="0" fontId="18" fillId="0" borderId="0" xfId="0" applyFont="1"/>
    <xf numFmtId="0" fontId="18" fillId="0" borderId="27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8" fillId="6" borderId="36" xfId="0" applyFont="1" applyFill="1" applyBorder="1" applyAlignment="1">
      <alignment horizontal="center"/>
    </xf>
    <xf numFmtId="0" fontId="18" fillId="6" borderId="29" xfId="0" applyFont="1" applyFill="1" applyBorder="1" applyAlignment="1">
      <alignment horizontal="center"/>
    </xf>
    <xf numFmtId="0" fontId="14" fillId="6" borderId="30" xfId="0" applyFont="1" applyFill="1" applyBorder="1" applyAlignment="1">
      <alignment horizontal="center"/>
    </xf>
    <xf numFmtId="2" fontId="18" fillId="7" borderId="27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23" xfId="0" applyFont="1" applyFill="1" applyBorder="1"/>
    <xf numFmtId="0" fontId="10" fillId="0" borderId="18" xfId="0" applyFont="1" applyFill="1" applyBorder="1"/>
    <xf numFmtId="0" fontId="22" fillId="8" borderId="33" xfId="0" applyFont="1" applyFill="1" applyBorder="1"/>
    <xf numFmtId="0" fontId="23" fillId="8" borderId="35" xfId="0" applyFont="1" applyFill="1" applyBorder="1"/>
    <xf numFmtId="0" fontId="23" fillId="8" borderId="34" xfId="0" applyFont="1" applyFill="1" applyBorder="1"/>
    <xf numFmtId="0" fontId="8" fillId="0" borderId="0" xfId="0" applyFont="1" applyFill="1" applyBorder="1"/>
    <xf numFmtId="0" fontId="17" fillId="0" borderId="0" xfId="0" applyFont="1" applyFill="1" applyBorder="1"/>
    <xf numFmtId="0" fontId="17" fillId="9" borderId="43" xfId="0" applyFont="1" applyFill="1" applyBorder="1"/>
    <xf numFmtId="0" fontId="8" fillId="9" borderId="42" xfId="0" applyFont="1" applyFill="1" applyBorder="1"/>
    <xf numFmtId="0" fontId="8" fillId="9" borderId="44" xfId="0" applyFont="1" applyFill="1" applyBorder="1"/>
    <xf numFmtId="0" fontId="19" fillId="9" borderId="45" xfId="0" applyFont="1" applyFill="1" applyBorder="1"/>
    <xf numFmtId="0" fontId="19" fillId="9" borderId="46" xfId="0" applyFont="1" applyFill="1" applyBorder="1"/>
    <xf numFmtId="0" fontId="19" fillId="9" borderId="47" xfId="0" applyFont="1" applyFill="1" applyBorder="1"/>
    <xf numFmtId="0" fontId="17" fillId="9" borderId="45" xfId="0" applyFont="1" applyFill="1" applyBorder="1"/>
    <xf numFmtId="0" fontId="8" fillId="9" borderId="46" xfId="0" applyFont="1" applyFill="1" applyBorder="1"/>
    <xf numFmtId="0" fontId="8" fillId="9" borderId="47" xfId="0" applyFont="1" applyFill="1" applyBorder="1"/>
    <xf numFmtId="0" fontId="10" fillId="10" borderId="27" xfId="0" applyFont="1" applyFill="1" applyBorder="1" applyAlignment="1">
      <alignment horizontal="center"/>
    </xf>
    <xf numFmtId="0" fontId="10" fillId="10" borderId="35" xfId="0" applyFont="1" applyFill="1" applyBorder="1" applyAlignment="1">
      <alignment horizontal="center"/>
    </xf>
    <xf numFmtId="0" fontId="10" fillId="10" borderId="36" xfId="0" applyFont="1" applyFill="1" applyBorder="1" applyAlignment="1">
      <alignment horizontal="center"/>
    </xf>
    <xf numFmtId="0" fontId="10" fillId="10" borderId="34" xfId="0" applyFont="1" applyFill="1" applyBorder="1" applyAlignment="1">
      <alignment horizontal="center"/>
    </xf>
    <xf numFmtId="0" fontId="10" fillId="10" borderId="33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9" xfId="0" applyFont="1" applyFill="1" applyBorder="1" applyAlignment="1">
      <alignment horizontal="center"/>
    </xf>
    <xf numFmtId="0" fontId="20" fillId="11" borderId="9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20" fillId="11" borderId="39" xfId="0" applyFont="1" applyFill="1" applyBorder="1" applyAlignment="1">
      <alignment horizontal="center"/>
    </xf>
    <xf numFmtId="0" fontId="20" fillId="11" borderId="23" xfId="0" applyFont="1" applyFill="1" applyBorder="1" applyAlignment="1">
      <alignment horizontal="center"/>
    </xf>
    <xf numFmtId="0" fontId="20" fillId="0" borderId="48" xfId="0" applyFont="1" applyFill="1" applyBorder="1" applyAlignment="1">
      <alignment horizontal="center"/>
    </xf>
    <xf numFmtId="0" fontId="20" fillId="11" borderId="3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20" fillId="11" borderId="31" xfId="0" applyFont="1" applyFill="1" applyBorder="1" applyAlignment="1">
      <alignment horizontal="center"/>
    </xf>
    <xf numFmtId="0" fontId="10" fillId="11" borderId="27" xfId="0" applyFont="1" applyFill="1" applyBorder="1"/>
    <xf numFmtId="0" fontId="20" fillId="11" borderId="27" xfId="0" applyFont="1" applyFill="1" applyBorder="1" applyAlignment="1">
      <alignment horizontal="center"/>
    </xf>
    <xf numFmtId="0" fontId="20" fillId="11" borderId="36" xfId="0" applyFont="1" applyFill="1" applyBorder="1" applyAlignment="1">
      <alignment horizontal="center"/>
    </xf>
    <xf numFmtId="0" fontId="20" fillId="11" borderId="29" xfId="0" applyFont="1" applyFill="1" applyBorder="1" applyAlignment="1">
      <alignment horizontal="center"/>
    </xf>
    <xf numFmtId="0" fontId="20" fillId="11" borderId="30" xfId="0" applyFont="1" applyFill="1" applyBorder="1" applyAlignment="1">
      <alignment horizontal="center"/>
    </xf>
    <xf numFmtId="0" fontId="20" fillId="11" borderId="36" xfId="0" applyFont="1" applyFill="1" applyBorder="1"/>
    <xf numFmtId="0" fontId="20" fillId="11" borderId="29" xfId="0" applyFont="1" applyFill="1" applyBorder="1"/>
    <xf numFmtId="0" fontId="20" fillId="11" borderId="30" xfId="0" applyFont="1" applyFill="1" applyBorder="1"/>
    <xf numFmtId="0" fontId="20" fillId="0" borderId="0" xfId="0" applyFont="1" applyFill="1" applyBorder="1"/>
    <xf numFmtId="1" fontId="20" fillId="10" borderId="27" xfId="0" applyNumberFormat="1" applyFont="1" applyFill="1" applyBorder="1" applyAlignment="1">
      <alignment horizontal="center"/>
    </xf>
    <xf numFmtId="0" fontId="10" fillId="0" borderId="0" xfId="0" applyFont="1" applyFill="1" applyBorder="1"/>
    <xf numFmtId="1" fontId="10" fillId="0" borderId="0" xfId="0" applyNumberFormat="1" applyFont="1" applyFill="1" applyBorder="1"/>
    <xf numFmtId="0" fontId="20" fillId="10" borderId="2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2" borderId="49" xfId="0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0" fontId="2" fillId="0" borderId="14" xfId="0" applyFont="1" applyBorder="1"/>
    <xf numFmtId="0" fontId="0" fillId="0" borderId="0" xfId="0" applyBorder="1"/>
    <xf numFmtId="0" fontId="0" fillId="0" borderId="12" xfId="0" applyBorder="1"/>
    <xf numFmtId="0" fontId="0" fillId="0" borderId="14" xfId="0" applyBorder="1"/>
    <xf numFmtId="0" fontId="24" fillId="0" borderId="0" xfId="0" applyFont="1" applyBorder="1"/>
    <xf numFmtId="0" fontId="5" fillId="0" borderId="0" xfId="0" applyFont="1" applyBorder="1"/>
    <xf numFmtId="0" fontId="20" fillId="12" borderId="0" xfId="0" applyFont="1" applyFill="1" applyBorder="1" applyAlignment="1">
      <alignment horizontal="center"/>
    </xf>
    <xf numFmtId="0" fontId="20" fillId="12" borderId="0" xfId="0" applyFont="1" applyFill="1" applyBorder="1"/>
    <xf numFmtId="0" fontId="7" fillId="12" borderId="14" xfId="0" applyFont="1" applyFill="1" applyBorder="1"/>
    <xf numFmtId="0" fontId="0" fillId="12" borderId="0" xfId="0" applyFill="1" applyBorder="1"/>
    <xf numFmtId="0" fontId="5" fillId="12" borderId="0" xfId="0" applyFont="1" applyFill="1" applyBorder="1"/>
    <xf numFmtId="0" fontId="5" fillId="12" borderId="14" xfId="0" applyFont="1" applyFill="1" applyBorder="1"/>
    <xf numFmtId="0" fontId="5" fillId="12" borderId="5" xfId="0" applyFont="1" applyFill="1" applyBorder="1"/>
    <xf numFmtId="0" fontId="20" fillId="12" borderId="5" xfId="0" applyFont="1" applyFill="1" applyBorder="1" applyAlignment="1">
      <alignment horizontal="center"/>
    </xf>
    <xf numFmtId="0" fontId="5" fillId="0" borderId="14" xfId="0" applyFont="1" applyBorder="1"/>
    <xf numFmtId="0" fontId="0" fillId="7" borderId="9" xfId="0" applyFill="1" applyBorder="1" applyProtection="1">
      <protection locked="0"/>
    </xf>
    <xf numFmtId="2" fontId="0" fillId="13" borderId="10" xfId="0" applyNumberFormat="1" applyFill="1" applyBorder="1" applyProtection="1">
      <protection locked="0"/>
    </xf>
    <xf numFmtId="0" fontId="20" fillId="0" borderId="0" xfId="0" applyFont="1" applyBorder="1"/>
    <xf numFmtId="9" fontId="0" fillId="7" borderId="10" xfId="0" applyNumberFormat="1" applyFill="1" applyBorder="1" applyProtection="1">
      <protection locked="0"/>
    </xf>
    <xf numFmtId="0" fontId="25" fillId="0" borderId="0" xfId="0" applyFont="1" applyBorder="1"/>
    <xf numFmtId="0" fontId="10" fillId="0" borderId="0" xfId="0" applyFont="1" applyBorder="1"/>
    <xf numFmtId="164" fontId="0" fillId="14" borderId="10" xfId="0" applyNumberFormat="1" applyFill="1" applyBorder="1"/>
    <xf numFmtId="0" fontId="0" fillId="0" borderId="50" xfId="0" applyBorder="1" applyProtection="1"/>
    <xf numFmtId="2" fontId="0" fillId="0" borderId="50" xfId="0" applyNumberFormat="1" applyBorder="1" applyProtection="1"/>
    <xf numFmtId="0" fontId="0" fillId="0" borderId="0" xfId="0" applyBorder="1" applyProtection="1">
      <protection locked="0"/>
    </xf>
    <xf numFmtId="0" fontId="10" fillId="0" borderId="0" xfId="0" applyFont="1" applyBorder="1" applyProtection="1">
      <protection locked="0"/>
    </xf>
    <xf numFmtId="0" fontId="0" fillId="7" borderId="10" xfId="0" applyFill="1" applyBorder="1" applyProtection="1">
      <protection locked="0"/>
    </xf>
    <xf numFmtId="0" fontId="0" fillId="0" borderId="50" xfId="0" applyBorder="1" applyProtection="1">
      <protection locked="0"/>
    </xf>
    <xf numFmtId="2" fontId="0" fillId="0" borderId="0" xfId="0" applyNumberFormat="1" applyBorder="1" applyProtection="1"/>
    <xf numFmtId="0" fontId="0" fillId="7" borderId="14" xfId="0" applyFill="1" applyBorder="1" applyProtection="1">
      <protection locked="0"/>
    </xf>
    <xf numFmtId="0" fontId="0" fillId="0" borderId="0" xfId="0" applyBorder="1" applyProtection="1"/>
    <xf numFmtId="0" fontId="20" fillId="0" borderId="14" xfId="0" applyFont="1" applyBorder="1" applyProtection="1">
      <protection locked="0"/>
    </xf>
    <xf numFmtId="0" fontId="5" fillId="0" borderId="14" xfId="0" applyFont="1" applyBorder="1" applyProtection="1">
      <protection locked="0"/>
    </xf>
    <xf numFmtId="164" fontId="0" fillId="0" borderId="10" xfId="0" applyNumberFormat="1" applyFill="1" applyBorder="1"/>
    <xf numFmtId="0" fontId="20" fillId="0" borderId="49" xfId="0" applyFont="1" applyBorder="1"/>
    <xf numFmtId="0" fontId="5" fillId="0" borderId="39" xfId="0" applyFont="1" applyBorder="1"/>
    <xf numFmtId="0" fontId="5" fillId="0" borderId="49" xfId="0" applyFont="1" applyFill="1" applyBorder="1"/>
    <xf numFmtId="0" fontId="5" fillId="0" borderId="10" xfId="0" applyFont="1" applyBorder="1"/>
    <xf numFmtId="0" fontId="0" fillId="0" borderId="10" xfId="0" applyFill="1" applyBorder="1"/>
    <xf numFmtId="0" fontId="20" fillId="0" borderId="0" xfId="0" quotePrefix="1" applyFont="1" applyFill="1" applyBorder="1"/>
    <xf numFmtId="0" fontId="5" fillId="0" borderId="4" xfId="0" applyFont="1" applyBorder="1"/>
    <xf numFmtId="164" fontId="5" fillId="14" borderId="10" xfId="0" applyNumberFormat="1" applyFont="1" applyFill="1" applyBorder="1"/>
    <xf numFmtId="0" fontId="20" fillId="0" borderId="0" xfId="0" quotePrefix="1" applyFont="1" applyBorder="1"/>
    <xf numFmtId="2" fontId="5" fillId="14" borderId="10" xfId="0" applyNumberFormat="1" applyFont="1" applyFill="1" applyBorder="1" applyProtection="1">
      <protection locked="0"/>
    </xf>
    <xf numFmtId="0" fontId="0" fillId="0" borderId="4" xfId="0" applyBorder="1"/>
    <xf numFmtId="0" fontId="10" fillId="0" borderId="5" xfId="0" applyFont="1" applyBorder="1"/>
    <xf numFmtId="0" fontId="5" fillId="0" borderId="50" xfId="0" applyFont="1" applyFill="1" applyBorder="1" applyProtection="1">
      <protection locked="0"/>
    </xf>
    <xf numFmtId="0" fontId="20" fillId="0" borderId="5" xfId="0" applyFont="1" applyBorder="1"/>
    <xf numFmtId="0" fontId="0" fillId="0" borderId="6" xfId="0" applyBorder="1"/>
    <xf numFmtId="0" fontId="8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5" fillId="0" borderId="50" xfId="0" applyFont="1" applyBorder="1"/>
    <xf numFmtId="0" fontId="0" fillId="15" borderId="9" xfId="0" applyFill="1" applyBorder="1" applyProtection="1">
      <protection locked="0"/>
    </xf>
    <xf numFmtId="0" fontId="2" fillId="12" borderId="0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52" xfId="0" applyFont="1" applyBorder="1"/>
    <xf numFmtId="0" fontId="2" fillId="0" borderId="55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0" fillId="4" borderId="28" xfId="0" applyNumberFormat="1" applyFill="1" applyBorder="1" applyAlignment="1" applyProtection="1">
      <alignment horizontal="right"/>
      <protection locked="0"/>
    </xf>
    <xf numFmtId="3" fontId="0" fillId="4" borderId="29" xfId="0" applyNumberFormat="1" applyFill="1" applyBorder="1" applyAlignment="1" applyProtection="1">
      <alignment horizontal="right"/>
      <protection locked="0"/>
    </xf>
    <xf numFmtId="3" fontId="0" fillId="4" borderId="57" xfId="0" applyNumberFormat="1" applyFill="1" applyBorder="1" applyAlignment="1" applyProtection="1">
      <alignment horizontal="right"/>
      <protection locked="0"/>
    </xf>
    <xf numFmtId="3" fontId="0" fillId="4" borderId="30" xfId="0" applyNumberFormat="1" applyFill="1" applyBorder="1" applyAlignment="1" applyProtection="1">
      <alignment horizontal="right"/>
      <protection locked="0"/>
    </xf>
    <xf numFmtId="3" fontId="5" fillId="4" borderId="9" xfId="0" applyNumberFormat="1" applyFont="1" applyFill="1" applyBorder="1" applyAlignment="1" applyProtection="1">
      <alignment horizontal="center"/>
      <protection locked="0"/>
    </xf>
    <xf numFmtId="3" fontId="5" fillId="4" borderId="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64" fontId="0" fillId="4" borderId="16" xfId="0" applyNumberFormat="1" applyFill="1" applyBorder="1" applyAlignment="1" applyProtection="1">
      <alignment horizontal="right"/>
      <protection locked="0"/>
    </xf>
    <xf numFmtId="164" fontId="0" fillId="4" borderId="10" xfId="0" applyNumberFormat="1" applyFill="1" applyBorder="1" applyAlignment="1" applyProtection="1">
      <alignment horizontal="right"/>
      <protection locked="0"/>
    </xf>
    <xf numFmtId="164" fontId="0" fillId="4" borderId="17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5" fillId="3" borderId="31" xfId="0" applyNumberFormat="1" applyFont="1" applyFill="1" applyBorder="1" applyAlignment="1">
      <alignment horizontal="right"/>
    </xf>
    <xf numFmtId="164" fontId="5" fillId="3" borderId="54" xfId="0" applyNumberFormat="1" applyFont="1" applyFill="1" applyBorder="1" applyAlignment="1">
      <alignment horizontal="right"/>
    </xf>
    <xf numFmtId="164" fontId="0" fillId="4" borderId="19" xfId="0" applyNumberFormat="1" applyFill="1" applyBorder="1" applyAlignment="1" applyProtection="1">
      <alignment horizontal="right"/>
      <protection locked="0"/>
    </xf>
    <xf numFmtId="164" fontId="0" fillId="4" borderId="49" xfId="0" applyNumberFormat="1" applyFill="1" applyBorder="1" applyAlignment="1" applyProtection="1">
      <alignment horizontal="right"/>
      <protection locked="0"/>
    </xf>
    <xf numFmtId="164" fontId="0" fillId="4" borderId="56" xfId="0" applyNumberFormat="1" applyFill="1" applyBorder="1" applyAlignment="1" applyProtection="1">
      <alignment horizontal="right"/>
      <protection locked="0"/>
    </xf>
    <xf numFmtId="164" fontId="5" fillId="3" borderId="51" xfId="0" applyNumberFormat="1" applyFont="1" applyFill="1" applyBorder="1" applyAlignment="1">
      <alignment horizontal="right"/>
    </xf>
    <xf numFmtId="164" fontId="5" fillId="3" borderId="21" xfId="0" applyNumberFormat="1" applyFont="1" applyFill="1" applyBorder="1" applyAlignment="1">
      <alignment horizontal="right"/>
    </xf>
    <xf numFmtId="164" fontId="0" fillId="4" borderId="53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164" fontId="5" fillId="3" borderId="8" xfId="0" applyNumberFormat="1" applyFont="1" applyFill="1" applyBorder="1" applyAlignment="1">
      <alignment horizontal="right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49" xfId="0" applyNumberFormat="1" applyFill="1" applyBorder="1" applyAlignment="1" applyProtection="1">
      <alignment horizontal="right"/>
      <protection locked="0"/>
    </xf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5" fontId="0" fillId="2" borderId="9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Alignment="1" applyProtection="1">
      <alignment horizontal="right"/>
      <protection locked="0"/>
    </xf>
    <xf numFmtId="165" fontId="0" fillId="2" borderId="49" xfId="0" applyNumberFormat="1" applyFill="1" applyBorder="1" applyAlignment="1" applyProtection="1">
      <alignment horizontal="right"/>
      <protection locked="0"/>
    </xf>
    <xf numFmtId="166" fontId="5" fillId="3" borderId="7" xfId="0" applyNumberFormat="1" applyFont="1" applyFill="1" applyBorder="1" applyAlignment="1">
      <alignment horizontal="right"/>
    </xf>
    <xf numFmtId="166" fontId="5" fillId="3" borderId="9" xfId="0" applyNumberFormat="1" applyFont="1" applyFill="1" applyBorder="1" applyAlignment="1">
      <alignment horizontal="right"/>
    </xf>
    <xf numFmtId="3" fontId="0" fillId="2" borderId="10" xfId="0" applyNumberFormat="1" applyFill="1" applyBorder="1" applyAlignment="1" applyProtection="1">
      <alignment horizontal="right"/>
      <protection locked="0"/>
    </xf>
    <xf numFmtId="3" fontId="8" fillId="2" borderId="10" xfId="0" applyNumberFormat="1" applyFont="1" applyFill="1" applyBorder="1" applyAlignment="1" applyProtection="1">
      <alignment horizontal="right"/>
      <protection locked="0"/>
    </xf>
    <xf numFmtId="3" fontId="0" fillId="2" borderId="4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right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5" fillId="2" borderId="4" xfId="0" applyNumberFormat="1" applyFont="1" applyFill="1" applyBorder="1" applyAlignment="1" applyProtection="1">
      <alignment horizontal="center"/>
      <protection locked="0"/>
    </xf>
    <xf numFmtId="3" fontId="5" fillId="2" borderId="6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4" borderId="0" xfId="0" applyFill="1" applyBorder="1" applyAlignment="1">
      <alignment horizontal="left"/>
    </xf>
    <xf numFmtId="0" fontId="20" fillId="12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1" fillId="0" borderId="10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18" fillId="0" borderId="43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5" borderId="33" xfId="0" applyFont="1" applyFill="1" applyBorder="1" applyAlignment="1">
      <alignment horizontal="center"/>
    </xf>
    <xf numFmtId="0" fontId="17" fillId="5" borderId="35" xfId="0" applyFont="1" applyFill="1" applyBorder="1" applyAlignment="1">
      <alignment horizontal="center"/>
    </xf>
    <xf numFmtId="0" fontId="17" fillId="5" borderId="34" xfId="0" applyFont="1" applyFill="1" applyBorder="1" applyAlignment="1">
      <alignment horizontal="center"/>
    </xf>
    <xf numFmtId="0" fontId="17" fillId="0" borderId="4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">
    <dxf>
      <font>
        <condense val="0"/>
        <extend val="0"/>
        <color indexed="1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5385cp/Documents/FINPACK/Tools/Analysis_Input_form_Crop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 &amp; Liab"/>
      <sheetName val="Inc &amp; Exp"/>
      <sheetName val="C.Flows &amp; Fam Liv"/>
      <sheetName val="Crop Data"/>
      <sheetName val="Crop Data-2"/>
    </sheetNames>
    <sheetDataSet>
      <sheetData sheetId="0"/>
      <sheetData sheetId="1"/>
      <sheetData sheetId="2"/>
      <sheetData sheetId="3"/>
      <sheetData sheetId="4">
        <row r="8">
          <cell r="A8"/>
        </row>
        <row r="9">
          <cell r="A9">
            <v>0</v>
          </cell>
        </row>
        <row r="10">
          <cell r="A10"/>
        </row>
        <row r="11">
          <cell r="A11">
            <v>0</v>
          </cell>
        </row>
        <row r="17">
          <cell r="A17"/>
        </row>
        <row r="18">
          <cell r="A18">
            <v>0</v>
          </cell>
        </row>
        <row r="22">
          <cell r="A22"/>
        </row>
        <row r="23">
          <cell r="A23">
            <v>0</v>
          </cell>
        </row>
        <row r="24">
          <cell r="A24"/>
        </row>
        <row r="25">
          <cell r="A25">
            <v>0</v>
          </cell>
        </row>
        <row r="26">
          <cell r="A26"/>
        </row>
        <row r="27">
          <cell r="A27">
            <v>0</v>
          </cell>
        </row>
        <row r="28">
          <cell r="A28"/>
        </row>
        <row r="29">
          <cell r="A29">
            <v>0</v>
          </cell>
        </row>
        <row r="30">
          <cell r="A30"/>
        </row>
        <row r="31">
          <cell r="A31">
            <v>0</v>
          </cell>
        </row>
        <row r="32">
          <cell r="A32"/>
        </row>
        <row r="33">
          <cell r="A33">
            <v>0</v>
          </cell>
        </row>
        <row r="34">
          <cell r="A34"/>
        </row>
        <row r="35">
          <cell r="A35">
            <v>0</v>
          </cell>
        </row>
        <row r="36">
          <cell r="A36"/>
        </row>
        <row r="37">
          <cell r="A37">
            <v>0</v>
          </cell>
        </row>
        <row r="38">
          <cell r="A38"/>
        </row>
        <row r="39">
          <cell r="A39">
            <v>0</v>
          </cell>
        </row>
        <row r="40">
          <cell r="A40"/>
        </row>
        <row r="41">
          <cell r="A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I3" sqref="I3:I4"/>
    </sheetView>
  </sheetViews>
  <sheetFormatPr defaultRowHeight="15" x14ac:dyDescent="0.25"/>
  <cols>
    <col min="1" max="1" width="15.7109375" customWidth="1"/>
    <col min="2" max="2" width="18.5703125" customWidth="1"/>
    <col min="3" max="4" width="12.7109375" customWidth="1"/>
    <col min="5" max="5" width="13.42578125" customWidth="1"/>
    <col min="6" max="6" width="14.28515625" customWidth="1"/>
    <col min="7" max="9" width="12.7109375" customWidth="1"/>
    <col min="10" max="10" width="18.85546875" customWidth="1"/>
  </cols>
  <sheetData>
    <row r="1" spans="1:13" ht="18" x14ac:dyDescent="0.25">
      <c r="A1" s="226" t="s">
        <v>0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3" x14ac:dyDescent="0.25">
      <c r="A2" s="229" t="s">
        <v>1</v>
      </c>
      <c r="B2" s="230"/>
      <c r="C2" s="230"/>
      <c r="D2" s="230"/>
      <c r="E2" s="230"/>
      <c r="F2" s="230"/>
      <c r="G2" s="1"/>
      <c r="H2" s="1"/>
      <c r="I2" s="1"/>
      <c r="J2" s="2" t="s">
        <v>2</v>
      </c>
    </row>
    <row r="3" spans="1:13" x14ac:dyDescent="0.25">
      <c r="A3" s="3"/>
      <c r="B3" s="3"/>
      <c r="C3" s="231" t="s">
        <v>3</v>
      </c>
      <c r="D3" s="231" t="s">
        <v>47</v>
      </c>
      <c r="E3" s="233" t="s">
        <v>126</v>
      </c>
      <c r="F3" s="233" t="s">
        <v>164</v>
      </c>
      <c r="G3" s="235" t="s">
        <v>129</v>
      </c>
      <c r="H3" s="231" t="s">
        <v>127</v>
      </c>
      <c r="I3" s="231"/>
      <c r="J3" s="231"/>
    </row>
    <row r="4" spans="1:13" x14ac:dyDescent="0.25">
      <c r="A4" s="4"/>
      <c r="B4" s="5" t="s">
        <v>4</v>
      </c>
      <c r="C4" s="232"/>
      <c r="D4" s="232"/>
      <c r="E4" s="234"/>
      <c r="F4" s="234"/>
      <c r="G4" s="236"/>
      <c r="H4" s="232"/>
      <c r="I4" s="232"/>
      <c r="J4" s="232"/>
    </row>
    <row r="5" spans="1:13" ht="15.75" thickBot="1" x14ac:dyDescent="0.3">
      <c r="A5" s="4" t="s">
        <v>5</v>
      </c>
      <c r="B5" s="4" t="s">
        <v>6</v>
      </c>
      <c r="C5" s="213"/>
      <c r="D5" s="213"/>
      <c r="E5" s="213"/>
      <c r="F5" s="213"/>
      <c r="G5" s="214"/>
      <c r="H5" s="213"/>
      <c r="I5" s="213"/>
      <c r="J5" s="213"/>
    </row>
    <row r="6" spans="1:13" x14ac:dyDescent="0.25">
      <c r="A6" s="246">
        <f>SUM(C6:J7)</f>
        <v>0</v>
      </c>
      <c r="B6" s="217" t="s">
        <v>7</v>
      </c>
      <c r="C6" s="237"/>
      <c r="D6" s="237"/>
      <c r="E6" s="237"/>
      <c r="F6" s="237"/>
      <c r="G6" s="248"/>
      <c r="H6" s="237"/>
      <c r="I6" s="237"/>
      <c r="J6" s="239"/>
      <c r="L6" t="s">
        <v>167</v>
      </c>
    </row>
    <row r="7" spans="1:13" x14ac:dyDescent="0.25">
      <c r="A7" s="247"/>
      <c r="B7" s="216" t="s">
        <v>8</v>
      </c>
      <c r="C7" s="238"/>
      <c r="D7" s="238"/>
      <c r="E7" s="238"/>
      <c r="F7" s="238"/>
      <c r="G7" s="244"/>
      <c r="H7" s="238"/>
      <c r="I7" s="238"/>
      <c r="J7" s="240"/>
    </row>
    <row r="8" spans="1:13" x14ac:dyDescent="0.25">
      <c r="A8" s="241">
        <f>SUM(C8:J9)+('[1]Crop Data-2'!A8:A9)</f>
        <v>0</v>
      </c>
      <c r="B8" s="7"/>
      <c r="C8" s="238"/>
      <c r="D8" s="238"/>
      <c r="E8" s="238"/>
      <c r="F8" s="238"/>
      <c r="G8" s="244"/>
      <c r="H8" s="238"/>
      <c r="I8" s="238"/>
      <c r="J8" s="240"/>
    </row>
    <row r="9" spans="1:13" ht="15.75" thickBot="1" x14ac:dyDescent="0.3">
      <c r="A9" s="242"/>
      <c r="B9" s="218" t="s">
        <v>9</v>
      </c>
      <c r="C9" s="243"/>
      <c r="D9" s="243"/>
      <c r="E9" s="243"/>
      <c r="F9" s="243"/>
      <c r="G9" s="245"/>
      <c r="H9" s="243"/>
      <c r="I9" s="243"/>
      <c r="J9" s="249"/>
      <c r="K9" s="43"/>
    </row>
    <row r="10" spans="1:13" x14ac:dyDescent="0.25">
      <c r="A10" s="250">
        <f>SUM(C10:J11)+('[1]Crop Data-2'!A10:A11)</f>
        <v>0</v>
      </c>
      <c r="B10" s="215"/>
      <c r="C10" s="251"/>
      <c r="D10" s="251"/>
      <c r="E10" s="251"/>
      <c r="F10" s="251"/>
      <c r="G10" s="253"/>
      <c r="H10" s="251"/>
      <c r="I10" s="251"/>
      <c r="J10" s="251"/>
    </row>
    <row r="11" spans="1:13" ht="15.75" thickBot="1" x14ac:dyDescent="0.3">
      <c r="A11" s="250"/>
      <c r="B11" s="6" t="s">
        <v>10</v>
      </c>
      <c r="C11" s="252"/>
      <c r="D11" s="252"/>
      <c r="E11" s="252"/>
      <c r="F11" s="252"/>
      <c r="G11" s="254"/>
      <c r="H11" s="252"/>
      <c r="I11" s="252"/>
      <c r="J11" s="252"/>
    </row>
    <row r="12" spans="1:13" ht="15.75" thickTop="1" x14ac:dyDescent="0.25">
      <c r="A12" s="8" t="s">
        <v>11</v>
      </c>
      <c r="B12" s="9" t="s">
        <v>12</v>
      </c>
      <c r="C12" s="10"/>
      <c r="D12" s="10"/>
      <c r="E12" s="10"/>
      <c r="F12" s="10"/>
      <c r="G12" s="154"/>
      <c r="H12" s="10"/>
      <c r="I12" s="10"/>
      <c r="J12" s="10"/>
    </row>
    <row r="13" spans="1:13" ht="15.75" thickBot="1" x14ac:dyDescent="0.3">
      <c r="A13" s="255">
        <f>A6+A8+A10</f>
        <v>0</v>
      </c>
      <c r="B13" s="7" t="s">
        <v>13</v>
      </c>
      <c r="C13" s="11" t="str">
        <f t="shared" ref="C13:J13" si="0">IF(ISERROR(C14/(C6+C8+(C10*(C12/100)))),"",(C14/(C6+C8+(C10*(C12/100)))))</f>
        <v/>
      </c>
      <c r="D13" s="11" t="str">
        <f t="shared" si="0"/>
        <v/>
      </c>
      <c r="E13" s="11" t="str">
        <f t="shared" si="0"/>
        <v/>
      </c>
      <c r="F13" s="11" t="str">
        <f t="shared" si="0"/>
        <v/>
      </c>
      <c r="G13" s="155" t="str">
        <f t="shared" si="0"/>
        <v/>
      </c>
      <c r="H13" s="11" t="str">
        <f t="shared" si="0"/>
        <v/>
      </c>
      <c r="I13" s="11" t="str">
        <f t="shared" si="0"/>
        <v/>
      </c>
      <c r="J13" s="11" t="str">
        <f t="shared" si="0"/>
        <v/>
      </c>
    </row>
    <row r="14" spans="1:13" ht="15.75" thickBot="1" x14ac:dyDescent="0.3">
      <c r="A14" s="256"/>
      <c r="B14" s="219" t="s">
        <v>14</v>
      </c>
      <c r="C14" s="220"/>
      <c r="D14" s="221"/>
      <c r="E14" s="221"/>
      <c r="F14" s="221"/>
      <c r="G14" s="222"/>
      <c r="H14" s="221"/>
      <c r="I14" s="221"/>
      <c r="J14" s="223"/>
      <c r="L14" t="s">
        <v>168</v>
      </c>
    </row>
    <row r="15" spans="1:13" ht="15.75" thickTop="1" x14ac:dyDescent="0.25">
      <c r="A15" s="12"/>
      <c r="B15" s="7" t="s">
        <v>15</v>
      </c>
      <c r="C15" s="257"/>
      <c r="D15" s="257"/>
      <c r="E15" s="257"/>
      <c r="F15" s="257"/>
      <c r="G15" s="259"/>
      <c r="H15" s="257"/>
      <c r="I15" s="257"/>
      <c r="J15" s="257"/>
      <c r="M15" t="s">
        <v>169</v>
      </c>
    </row>
    <row r="16" spans="1:13" x14ac:dyDescent="0.25">
      <c r="A16" s="12"/>
      <c r="B16" s="6"/>
      <c r="C16" s="258"/>
      <c r="D16" s="258"/>
      <c r="E16" s="258"/>
      <c r="F16" s="258"/>
      <c r="G16" s="260"/>
      <c r="H16" s="258"/>
      <c r="I16" s="258"/>
      <c r="J16" s="258"/>
    </row>
    <row r="17" spans="1:16" x14ac:dyDescent="0.25">
      <c r="A17" s="261">
        <f>SUM(C17:J18)+('[1]Crop Data-2'!A17:A18)</f>
        <v>0</v>
      </c>
      <c r="B17" s="7" t="s">
        <v>16</v>
      </c>
      <c r="C17" s="264"/>
      <c r="D17" s="263"/>
      <c r="E17" s="263"/>
      <c r="F17" s="263"/>
      <c r="G17" s="265"/>
      <c r="H17" s="263"/>
      <c r="I17" s="263"/>
      <c r="J17" s="263"/>
    </row>
    <row r="18" spans="1:16" x14ac:dyDescent="0.25">
      <c r="A18" s="262"/>
      <c r="B18" s="6" t="s">
        <v>18</v>
      </c>
      <c r="C18" s="264"/>
      <c r="D18" s="263"/>
      <c r="E18" s="263"/>
      <c r="F18" s="263"/>
      <c r="G18" s="265"/>
      <c r="H18" s="263"/>
      <c r="I18" s="263"/>
      <c r="J18" s="263"/>
    </row>
    <row r="19" spans="1:16" x14ac:dyDescent="0.25">
      <c r="A19" s="13" t="s">
        <v>5</v>
      </c>
      <c r="B19" s="14"/>
      <c r="C19" s="14"/>
      <c r="D19" s="14"/>
      <c r="E19" s="14"/>
      <c r="F19" s="14"/>
      <c r="G19" s="14"/>
      <c r="H19" s="152"/>
      <c r="I19" s="14"/>
      <c r="J19" s="14"/>
    </row>
    <row r="20" spans="1:16" x14ac:dyDescent="0.25">
      <c r="A20" s="261">
        <f>SUM(C21:J21)</f>
        <v>0</v>
      </c>
      <c r="B20" s="15"/>
      <c r="C20" s="16" t="str">
        <f>IF(ISERROR(C21/(C6+C8+C10)),"",(C21/(C6+C8+C10)))</f>
        <v/>
      </c>
      <c r="D20" s="16" t="str">
        <f t="shared" ref="D20:J20" si="1">IF(ISERROR(D21/(D6+D8+D10)),"",(D21/(D6+D8+D10)))</f>
        <v/>
      </c>
      <c r="E20" s="16" t="str">
        <f t="shared" si="1"/>
        <v/>
      </c>
      <c r="F20" s="16" t="str">
        <f t="shared" si="1"/>
        <v/>
      </c>
      <c r="G20" s="156" t="str">
        <f t="shared" si="1"/>
        <v/>
      </c>
      <c r="H20" s="16" t="str">
        <f t="shared" si="1"/>
        <v/>
      </c>
      <c r="I20" s="16" t="str">
        <f t="shared" si="1"/>
        <v/>
      </c>
      <c r="J20" s="16" t="str">
        <f t="shared" si="1"/>
        <v/>
      </c>
    </row>
    <row r="21" spans="1:16" x14ac:dyDescent="0.25">
      <c r="A21" s="262"/>
      <c r="B21" s="2" t="s">
        <v>19</v>
      </c>
      <c r="C21" s="224"/>
      <c r="D21" s="224"/>
      <c r="E21" s="224"/>
      <c r="F21" s="224"/>
      <c r="G21" s="225"/>
      <c r="H21" s="224"/>
      <c r="I21" s="224"/>
      <c r="J21" s="224"/>
      <c r="L21" s="266" t="s">
        <v>171</v>
      </c>
      <c r="M21" s="266"/>
      <c r="N21" s="266"/>
      <c r="O21" s="266"/>
      <c r="P21" s="266"/>
    </row>
    <row r="22" spans="1:16" x14ac:dyDescent="0.25">
      <c r="A22" s="261">
        <f>SUM(C23:J23)+('[1]Crop Data-2'!A22:A23)</f>
        <v>0</v>
      </c>
      <c r="B22" s="7"/>
      <c r="C22" s="16" t="str">
        <f>IF(ISERROR(C23/(C6+C8+C10)),"",(C23/(C6+C8+C10)))</f>
        <v/>
      </c>
      <c r="D22" s="16" t="str">
        <f t="shared" ref="D22:J22" si="2">IF(ISERROR(D23/(D6+D8+D10)),"",(D23/(D6+D8+D10)))</f>
        <v/>
      </c>
      <c r="E22" s="16" t="str">
        <f t="shared" si="2"/>
        <v/>
      </c>
      <c r="F22" s="16" t="str">
        <f t="shared" si="2"/>
        <v/>
      </c>
      <c r="G22" s="156" t="str">
        <f t="shared" si="2"/>
        <v/>
      </c>
      <c r="H22" s="16" t="str">
        <f t="shared" si="2"/>
        <v/>
      </c>
      <c r="I22" s="16" t="str">
        <f t="shared" si="2"/>
        <v/>
      </c>
      <c r="J22" s="16" t="str">
        <f t="shared" si="2"/>
        <v/>
      </c>
      <c r="L22" s="266"/>
      <c r="M22" s="266"/>
      <c r="N22" s="266"/>
      <c r="O22" s="266"/>
      <c r="P22" s="266"/>
    </row>
    <row r="23" spans="1:16" x14ac:dyDescent="0.25">
      <c r="A23" s="262"/>
      <c r="B23" s="6" t="s">
        <v>20</v>
      </c>
      <c r="C23" s="224"/>
      <c r="D23" s="224"/>
      <c r="E23" s="224"/>
      <c r="F23" s="224"/>
      <c r="G23" s="225"/>
      <c r="H23" s="224"/>
      <c r="I23" s="224"/>
      <c r="J23" s="224"/>
      <c r="L23" s="266"/>
      <c r="M23" s="266"/>
      <c r="N23" s="266"/>
      <c r="O23" s="266"/>
      <c r="P23" s="266"/>
    </row>
    <row r="24" spans="1:16" x14ac:dyDescent="0.25">
      <c r="A24" s="261">
        <f>SUM(C25:J25)+('[1]Crop Data-2'!A24:A25)</f>
        <v>0</v>
      </c>
      <c r="B24" s="7"/>
      <c r="C24" s="16" t="str">
        <f>IF(ISERROR(C25/(C6+C8+C10)),"",(C25/(C6+C8+C10)))</f>
        <v/>
      </c>
      <c r="D24" s="16" t="str">
        <f t="shared" ref="D24:J24" si="3">IF(ISERROR(D25/(D6+D8+D10)),"",(D25/(D6+D8+D10)))</f>
        <v/>
      </c>
      <c r="E24" s="16" t="str">
        <f t="shared" si="3"/>
        <v/>
      </c>
      <c r="F24" s="16" t="str">
        <f t="shared" si="3"/>
        <v/>
      </c>
      <c r="G24" s="156" t="str">
        <f t="shared" si="3"/>
        <v/>
      </c>
      <c r="H24" s="16" t="str">
        <f t="shared" si="3"/>
        <v/>
      </c>
      <c r="I24" s="16" t="str">
        <f t="shared" si="3"/>
        <v/>
      </c>
      <c r="J24" s="16" t="str">
        <f t="shared" si="3"/>
        <v/>
      </c>
      <c r="L24" s="266"/>
      <c r="M24" s="266"/>
      <c r="N24" s="266"/>
      <c r="O24" s="266"/>
      <c r="P24" s="266"/>
    </row>
    <row r="25" spans="1:16" x14ac:dyDescent="0.25">
      <c r="A25" s="262"/>
      <c r="B25" s="6" t="s">
        <v>21</v>
      </c>
      <c r="C25" s="224"/>
      <c r="D25" s="224"/>
      <c r="E25" s="224"/>
      <c r="F25" s="224"/>
      <c r="G25" s="225"/>
      <c r="H25" s="224"/>
      <c r="I25" s="224"/>
      <c r="J25" s="224"/>
      <c r="L25" s="266"/>
      <c r="M25" s="266"/>
      <c r="N25" s="266"/>
      <c r="O25" s="266"/>
      <c r="P25" s="266"/>
    </row>
    <row r="26" spans="1:16" x14ac:dyDescent="0.25">
      <c r="A26" s="261">
        <f>SUM(C27:J27)+('[1]Crop Data-2'!A26:A27)</f>
        <v>0</v>
      </c>
      <c r="B26" s="7" t="s">
        <v>22</v>
      </c>
      <c r="C26" s="16" t="str">
        <f>IF(ISERROR(C27/(C6+C8+C10)),"",(C27/(C6+C8+C10)))</f>
        <v/>
      </c>
      <c r="D26" s="16" t="str">
        <f t="shared" ref="D26:J26" si="4">IF(ISERROR(D27/(D6+D8+D10)),"",(D27/(D6+D8+D10)))</f>
        <v/>
      </c>
      <c r="E26" s="16" t="str">
        <f t="shared" si="4"/>
        <v/>
      </c>
      <c r="F26" s="16" t="str">
        <f t="shared" si="4"/>
        <v/>
      </c>
      <c r="G26" s="156" t="str">
        <f t="shared" si="4"/>
        <v/>
      </c>
      <c r="H26" s="16" t="str">
        <f t="shared" si="4"/>
        <v/>
      </c>
      <c r="I26" s="16" t="str">
        <f t="shared" si="4"/>
        <v/>
      </c>
      <c r="J26" s="16" t="str">
        <f t="shared" si="4"/>
        <v/>
      </c>
      <c r="L26" s="266"/>
      <c r="M26" s="266"/>
      <c r="N26" s="266"/>
      <c r="O26" s="266"/>
      <c r="P26" s="266"/>
    </row>
    <row r="27" spans="1:16" x14ac:dyDescent="0.25">
      <c r="A27" s="262"/>
      <c r="B27" s="6" t="s">
        <v>23</v>
      </c>
      <c r="C27" s="224"/>
      <c r="D27" s="224"/>
      <c r="E27" s="224"/>
      <c r="F27" s="224"/>
      <c r="G27" s="225"/>
      <c r="H27" s="224"/>
      <c r="I27" s="224"/>
      <c r="J27" s="224"/>
      <c r="L27" s="266"/>
      <c r="M27" s="266"/>
      <c r="N27" s="266"/>
      <c r="O27" s="266"/>
      <c r="P27" s="266"/>
    </row>
    <row r="28" spans="1:16" x14ac:dyDescent="0.25">
      <c r="A28" s="261">
        <f>SUM(C29:J29)+('[1]Crop Data-2'!A28:A29)</f>
        <v>0</v>
      </c>
      <c r="B28" s="3"/>
      <c r="C28" s="16" t="str">
        <f>IF(ISERROR(C29/(C6+C8+C10)),"",(C29/(C6+C8+C10)))</f>
        <v/>
      </c>
      <c r="D28" s="16" t="str">
        <f t="shared" ref="D28:J28" si="5">IF(ISERROR(D29/(D6+D8+D10)),"",(D29/(D6+D8+D10)))</f>
        <v/>
      </c>
      <c r="E28" s="16" t="str">
        <f t="shared" si="5"/>
        <v/>
      </c>
      <c r="F28" s="16" t="str">
        <f t="shared" si="5"/>
        <v/>
      </c>
      <c r="G28" s="156" t="str">
        <f t="shared" si="5"/>
        <v/>
      </c>
      <c r="H28" s="16" t="str">
        <f t="shared" si="5"/>
        <v/>
      </c>
      <c r="I28" s="16" t="str">
        <f t="shared" si="5"/>
        <v/>
      </c>
      <c r="J28" s="16" t="str">
        <f t="shared" si="5"/>
        <v/>
      </c>
      <c r="L28" s="266"/>
      <c r="M28" s="266"/>
      <c r="N28" s="266"/>
      <c r="O28" s="266"/>
      <c r="P28" s="266"/>
    </row>
    <row r="29" spans="1:16" x14ac:dyDescent="0.25">
      <c r="A29" s="262"/>
      <c r="B29" s="6" t="s">
        <v>24</v>
      </c>
      <c r="C29" s="224"/>
      <c r="D29" s="224"/>
      <c r="E29" s="224"/>
      <c r="F29" s="224"/>
      <c r="G29" s="225"/>
      <c r="H29" s="224"/>
      <c r="I29" s="224"/>
      <c r="J29" s="224"/>
      <c r="L29" s="266"/>
      <c r="M29" s="266"/>
      <c r="N29" s="266"/>
      <c r="O29" s="266"/>
      <c r="P29" s="266"/>
    </row>
    <row r="30" spans="1:16" x14ac:dyDescent="0.25">
      <c r="A30" s="261">
        <f>SUM(C31:J31)+('[1]Crop Data-2'!A30:A31)</f>
        <v>0</v>
      </c>
      <c r="B30" s="7" t="s">
        <v>25</v>
      </c>
      <c r="C30" s="16" t="str">
        <f>IF(ISERROR(C31/(C6+C8+C10)),"",(C31/(C6+C8+C10)))</f>
        <v/>
      </c>
      <c r="D30" s="16" t="str">
        <f t="shared" ref="D30:J30" si="6">IF(ISERROR(D31/(D6+D8+D10)),"",(D31/(D6+D8+D10)))</f>
        <v/>
      </c>
      <c r="E30" s="16" t="str">
        <f t="shared" si="6"/>
        <v/>
      </c>
      <c r="F30" s="16" t="str">
        <f t="shared" si="6"/>
        <v/>
      </c>
      <c r="G30" s="156" t="str">
        <f t="shared" si="6"/>
        <v/>
      </c>
      <c r="H30" s="16" t="str">
        <f t="shared" si="6"/>
        <v/>
      </c>
      <c r="I30" s="16" t="str">
        <f t="shared" si="6"/>
        <v/>
      </c>
      <c r="J30" s="16" t="str">
        <f t="shared" si="6"/>
        <v/>
      </c>
      <c r="L30" s="266"/>
      <c r="M30" s="266"/>
      <c r="N30" s="266"/>
      <c r="O30" s="266"/>
      <c r="P30" s="266"/>
    </row>
    <row r="31" spans="1:16" x14ac:dyDescent="0.25">
      <c r="A31" s="262"/>
      <c r="B31" s="6" t="s">
        <v>26</v>
      </c>
      <c r="C31" s="224"/>
      <c r="D31" s="224"/>
      <c r="E31" s="224"/>
      <c r="F31" s="224"/>
      <c r="G31" s="225"/>
      <c r="H31" s="224"/>
      <c r="I31" s="224"/>
      <c r="J31" s="224"/>
      <c r="L31" s="266"/>
      <c r="M31" s="266"/>
      <c r="N31" s="266"/>
      <c r="O31" s="266"/>
      <c r="P31" s="266"/>
    </row>
    <row r="32" spans="1:16" x14ac:dyDescent="0.25">
      <c r="A32" s="261">
        <f>SUM(C33:J33)+('[1]Crop Data-2'!A32:A33)</f>
        <v>0</v>
      </c>
      <c r="B32" s="7" t="s">
        <v>25</v>
      </c>
      <c r="C32" s="16" t="str">
        <f>IF(ISERROR(C33/(C6+C8+C10)),"",(C33/(C6+C8+C10)))</f>
        <v/>
      </c>
      <c r="D32" s="16" t="str">
        <f t="shared" ref="D32:J32" si="7">IF(ISERROR(D33/(D6+D8+D10)),"",(D33/(D6+D8+D10)))</f>
        <v/>
      </c>
      <c r="E32" s="16" t="str">
        <f t="shared" si="7"/>
        <v/>
      </c>
      <c r="F32" s="16" t="str">
        <f t="shared" si="7"/>
        <v/>
      </c>
      <c r="G32" s="156" t="str">
        <f t="shared" si="7"/>
        <v/>
      </c>
      <c r="H32" s="16" t="str">
        <f t="shared" si="7"/>
        <v/>
      </c>
      <c r="I32" s="16" t="str">
        <f t="shared" si="7"/>
        <v/>
      </c>
      <c r="J32" s="16" t="str">
        <f t="shared" si="7"/>
        <v/>
      </c>
      <c r="L32" s="266"/>
      <c r="M32" s="266"/>
      <c r="N32" s="266"/>
      <c r="O32" s="266"/>
      <c r="P32" s="266"/>
    </row>
    <row r="33" spans="1:16" x14ac:dyDescent="0.25">
      <c r="A33" s="262"/>
      <c r="B33" s="6" t="s">
        <v>27</v>
      </c>
      <c r="C33" s="224" t="s">
        <v>17</v>
      </c>
      <c r="D33" s="224" t="s">
        <v>17</v>
      </c>
      <c r="E33" s="224" t="s">
        <v>17</v>
      </c>
      <c r="F33" s="224" t="s">
        <v>17</v>
      </c>
      <c r="G33" s="225" t="s">
        <v>17</v>
      </c>
      <c r="H33" s="224" t="s">
        <v>17</v>
      </c>
      <c r="I33" s="224" t="s">
        <v>17</v>
      </c>
      <c r="J33" s="224" t="s">
        <v>17</v>
      </c>
      <c r="L33" s="266"/>
      <c r="M33" s="266"/>
      <c r="N33" s="266"/>
      <c r="O33" s="266"/>
      <c r="P33" s="266"/>
    </row>
    <row r="34" spans="1:16" x14ac:dyDescent="0.25">
      <c r="A34" s="261">
        <f>SUM(C35:J35)+('[1]Crop Data-2'!A34:A35)</f>
        <v>0</v>
      </c>
      <c r="B34" s="7"/>
      <c r="C34" s="16" t="str">
        <f>IF(ISERROR(C35/C8),"",C35/C8)</f>
        <v/>
      </c>
      <c r="D34" s="16" t="str">
        <f t="shared" ref="D34:J34" si="8">IF(ISERROR(D35/D8),"",D35/D8)</f>
        <v/>
      </c>
      <c r="E34" s="16" t="str">
        <f t="shared" si="8"/>
        <v/>
      </c>
      <c r="F34" s="16" t="str">
        <f t="shared" si="8"/>
        <v/>
      </c>
      <c r="G34" s="156" t="str">
        <f t="shared" si="8"/>
        <v/>
      </c>
      <c r="H34" s="16" t="str">
        <f t="shared" si="8"/>
        <v/>
      </c>
      <c r="I34" s="16" t="str">
        <f t="shared" si="8"/>
        <v/>
      </c>
      <c r="J34" s="16" t="str">
        <f t="shared" si="8"/>
        <v/>
      </c>
    </row>
    <row r="35" spans="1:16" x14ac:dyDescent="0.25">
      <c r="A35" s="262"/>
      <c r="B35" s="6" t="s">
        <v>28</v>
      </c>
      <c r="C35" s="224"/>
      <c r="D35" s="224"/>
      <c r="E35" s="224"/>
      <c r="F35" s="224"/>
      <c r="G35" s="225"/>
      <c r="H35" s="224"/>
      <c r="I35" s="224"/>
      <c r="J35" s="224"/>
    </row>
    <row r="36" spans="1:16" x14ac:dyDescent="0.25">
      <c r="A36" s="261">
        <f>SUM(C37:J37)+('[1]Crop Data-2'!A36:A37)</f>
        <v>0</v>
      </c>
      <c r="B36" s="7"/>
      <c r="C36" s="16" t="str">
        <f>IF(ISERROR(C37/(C6+C8+C10)),"",(C37/(C6+C8+C10)))</f>
        <v/>
      </c>
      <c r="D36" s="16" t="str">
        <f t="shared" ref="D36:J36" si="9">IF(ISERROR(D37/(D6+D8+D10)),"",(D37/(D6+D8+D10)))</f>
        <v/>
      </c>
      <c r="E36" s="16" t="str">
        <f t="shared" si="9"/>
        <v/>
      </c>
      <c r="F36" s="16" t="str">
        <f t="shared" si="9"/>
        <v/>
      </c>
      <c r="G36" s="156" t="str">
        <f t="shared" si="9"/>
        <v/>
      </c>
      <c r="H36" s="16" t="str">
        <f t="shared" si="9"/>
        <v/>
      </c>
      <c r="I36" s="16" t="str">
        <f t="shared" si="9"/>
        <v/>
      </c>
      <c r="J36" s="16" t="str">
        <f t="shared" si="9"/>
        <v/>
      </c>
    </row>
    <row r="37" spans="1:16" x14ac:dyDescent="0.25">
      <c r="A37" s="262"/>
      <c r="B37" s="6" t="s">
        <v>170</v>
      </c>
      <c r="C37" s="224" t="s">
        <v>17</v>
      </c>
      <c r="D37" s="224" t="s">
        <v>17</v>
      </c>
      <c r="E37" s="224" t="s">
        <v>17</v>
      </c>
      <c r="F37" s="224" t="s">
        <v>17</v>
      </c>
      <c r="G37" s="225" t="s">
        <v>17</v>
      </c>
      <c r="H37" s="224" t="s">
        <v>17</v>
      </c>
      <c r="I37" s="224" t="s">
        <v>17</v>
      </c>
      <c r="J37" s="224" t="s">
        <v>17</v>
      </c>
    </row>
    <row r="38" spans="1:16" x14ac:dyDescent="0.25">
      <c r="A38" s="261">
        <f>SUM(C39:J39)+('[1]Crop Data-2'!A38:A39)</f>
        <v>0</v>
      </c>
      <c r="B38" s="7"/>
      <c r="C38" s="16" t="str">
        <f>IF(ISERROR(C39/(C6+C8+C10)),"",(C39/(C6+C8+C10)))</f>
        <v/>
      </c>
      <c r="D38" s="16" t="str">
        <f t="shared" ref="D38:J38" si="10">IF(ISERROR(D39/(D6+D8+D10)),"",(D39/(D6+D8+D10)))</f>
        <v/>
      </c>
      <c r="E38" s="16" t="str">
        <f t="shared" si="10"/>
        <v/>
      </c>
      <c r="F38" s="16" t="str">
        <f t="shared" si="10"/>
        <v/>
      </c>
      <c r="G38" s="156" t="str">
        <f t="shared" si="10"/>
        <v/>
      </c>
      <c r="H38" s="16" t="str">
        <f t="shared" si="10"/>
        <v/>
      </c>
      <c r="I38" s="16" t="str">
        <f t="shared" si="10"/>
        <v/>
      </c>
      <c r="J38" s="16" t="str">
        <f t="shared" si="10"/>
        <v/>
      </c>
    </row>
    <row r="39" spans="1:16" x14ac:dyDescent="0.25">
      <c r="A39" s="262"/>
      <c r="B39" s="6" t="s">
        <v>41</v>
      </c>
      <c r="C39" s="224"/>
      <c r="D39" s="224"/>
      <c r="E39" s="224"/>
      <c r="F39" s="224"/>
      <c r="G39" s="225"/>
      <c r="H39" s="224"/>
      <c r="I39" s="224"/>
      <c r="J39" s="224"/>
    </row>
    <row r="40" spans="1:16" x14ac:dyDescent="0.25">
      <c r="A40" s="261">
        <f>SUM(C41:J41)+('[1]Crop Data-2'!A40:A41)</f>
        <v>0</v>
      </c>
      <c r="B40" s="7"/>
      <c r="C40" s="16" t="str">
        <f>IF(ISERROR(C41/(C6+C8+C10)),"",(C41/(C6+C8+C10)))</f>
        <v/>
      </c>
      <c r="D40" s="16" t="str">
        <f t="shared" ref="D40:J40" si="11">IF(ISERROR(D41/(D6+D8+D10)),"",(D41/(D6+D8+D10)))</f>
        <v/>
      </c>
      <c r="E40" s="16" t="str">
        <f t="shared" si="11"/>
        <v/>
      </c>
      <c r="F40" s="16" t="str">
        <f t="shared" si="11"/>
        <v/>
      </c>
      <c r="G40" s="156" t="str">
        <f t="shared" si="11"/>
        <v/>
      </c>
      <c r="H40" s="16" t="str">
        <f t="shared" si="11"/>
        <v/>
      </c>
      <c r="I40" s="16" t="str">
        <f t="shared" si="11"/>
        <v/>
      </c>
      <c r="J40" s="16" t="str">
        <f t="shared" si="11"/>
        <v/>
      </c>
    </row>
    <row r="41" spans="1:16" x14ac:dyDescent="0.25">
      <c r="A41" s="262"/>
      <c r="B41" s="6" t="s">
        <v>29</v>
      </c>
      <c r="C41" s="224" t="s">
        <v>17</v>
      </c>
      <c r="D41" s="224" t="s">
        <v>17</v>
      </c>
      <c r="E41" s="224" t="s">
        <v>17</v>
      </c>
      <c r="F41" s="224" t="s">
        <v>17</v>
      </c>
      <c r="G41" s="225" t="s">
        <v>17</v>
      </c>
      <c r="H41" s="224" t="s">
        <v>17</v>
      </c>
      <c r="I41" s="224" t="s">
        <v>17</v>
      </c>
      <c r="J41" s="224" t="s">
        <v>17</v>
      </c>
    </row>
    <row r="42" spans="1:16" x14ac:dyDescent="0.25">
      <c r="B42" s="267" t="s">
        <v>30</v>
      </c>
      <c r="C42" s="268"/>
      <c r="D42" s="269"/>
      <c r="E42" s="270" t="s">
        <v>17</v>
      </c>
      <c r="F42" s="271"/>
    </row>
    <row r="43" spans="1:16" x14ac:dyDescent="0.25">
      <c r="B43" s="274" t="s">
        <v>31</v>
      </c>
      <c r="C43" s="275"/>
      <c r="D43" s="276"/>
      <c r="E43" s="272"/>
      <c r="F43" s="273"/>
    </row>
  </sheetData>
  <mergeCells count="70">
    <mergeCell ref="L21:P33"/>
    <mergeCell ref="A34:A35"/>
    <mergeCell ref="A38:A39"/>
    <mergeCell ref="A40:A41"/>
    <mergeCell ref="B42:D42"/>
    <mergeCell ref="E42:F43"/>
    <mergeCell ref="B43:D43"/>
    <mergeCell ref="G17:G18"/>
    <mergeCell ref="A26:A27"/>
    <mergeCell ref="A28:A29"/>
    <mergeCell ref="A30:A31"/>
    <mergeCell ref="A32:A33"/>
    <mergeCell ref="G15:G16"/>
    <mergeCell ref="H15:H16"/>
    <mergeCell ref="I15:I16"/>
    <mergeCell ref="J15:J16"/>
    <mergeCell ref="A36:A37"/>
    <mergeCell ref="H17:H18"/>
    <mergeCell ref="I17:I18"/>
    <mergeCell ref="J17:J18"/>
    <mergeCell ref="A20:A21"/>
    <mergeCell ref="A22:A23"/>
    <mergeCell ref="A24:A25"/>
    <mergeCell ref="A17:A18"/>
    <mergeCell ref="C17:C18"/>
    <mergeCell ref="D17:D18"/>
    <mergeCell ref="E17:E18"/>
    <mergeCell ref="F17:F18"/>
    <mergeCell ref="A13:A14"/>
    <mergeCell ref="C15:C16"/>
    <mergeCell ref="D15:D16"/>
    <mergeCell ref="E15:E16"/>
    <mergeCell ref="F15:F16"/>
    <mergeCell ref="I8:I9"/>
    <mergeCell ref="J8:J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H6:H7"/>
    <mergeCell ref="I6:I7"/>
    <mergeCell ref="J6:J7"/>
    <mergeCell ref="A8:A9"/>
    <mergeCell ref="C8:C9"/>
    <mergeCell ref="D8:D9"/>
    <mergeCell ref="E8:E9"/>
    <mergeCell ref="F8:F9"/>
    <mergeCell ref="G8:G9"/>
    <mergeCell ref="H8:H9"/>
    <mergeCell ref="A6:A7"/>
    <mergeCell ref="C6:C7"/>
    <mergeCell ref="D6:D7"/>
    <mergeCell ref="E6:E7"/>
    <mergeCell ref="F6:F7"/>
    <mergeCell ref="G6:G7"/>
    <mergeCell ref="A1:J1"/>
    <mergeCell ref="A2:F2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C34:J34">
    <cfRule type="expression" dxfId="0" priority="1" stopIfTrue="1">
      <formula>"iserror($C$9)"</formula>
    </cfRule>
  </conditionalFormatting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C9FCF-ADC3-4B5D-8FBC-9D79CC87C949}">
  <dimension ref="A1:S22"/>
  <sheetViews>
    <sheetView workbookViewId="0">
      <selection activeCell="H26" sqref="H26"/>
    </sheetView>
  </sheetViews>
  <sheetFormatPr defaultRowHeight="15" x14ac:dyDescent="0.25"/>
  <sheetData>
    <row r="1" spans="1:19" x14ac:dyDescent="0.25">
      <c r="A1" s="157" t="s">
        <v>130</v>
      </c>
      <c r="B1" s="277" t="s">
        <v>126</v>
      </c>
      <c r="C1" s="277"/>
      <c r="D1" s="277"/>
      <c r="E1" s="277"/>
      <c r="F1" s="277"/>
      <c r="G1" s="277"/>
      <c r="H1" s="277"/>
      <c r="I1" s="277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x14ac:dyDescent="0.25">
      <c r="A2" s="160"/>
      <c r="B2" s="158"/>
      <c r="C2" s="158"/>
      <c r="D2" s="158"/>
      <c r="E2" s="161" t="s">
        <v>131</v>
      </c>
      <c r="F2" s="161"/>
      <c r="G2" s="161"/>
      <c r="I2" s="162"/>
      <c r="J2" s="158"/>
      <c r="K2" s="158"/>
      <c r="L2" s="158"/>
      <c r="M2" s="158"/>
      <c r="N2" s="158"/>
      <c r="O2" s="158"/>
      <c r="P2" s="153"/>
      <c r="Q2" s="206"/>
      <c r="R2" s="207"/>
      <c r="S2" s="159"/>
    </row>
    <row r="3" spans="1:19" x14ac:dyDescent="0.25">
      <c r="A3" s="160"/>
      <c r="B3" s="158"/>
      <c r="C3" s="158"/>
      <c r="D3" s="158"/>
      <c r="E3" s="163" t="s">
        <v>132</v>
      </c>
      <c r="F3" s="164"/>
      <c r="G3" s="164"/>
      <c r="H3" s="163" t="s">
        <v>132</v>
      </c>
      <c r="I3" s="162"/>
      <c r="J3" s="158"/>
      <c r="K3" s="158"/>
      <c r="L3" s="158"/>
      <c r="M3" s="158"/>
      <c r="N3" s="158"/>
      <c r="O3" s="158"/>
      <c r="P3" s="158"/>
      <c r="Q3" s="158"/>
      <c r="R3" s="158"/>
      <c r="S3" s="159"/>
    </row>
    <row r="4" spans="1:19" ht="15.75" x14ac:dyDescent="0.25">
      <c r="A4" s="165" t="s">
        <v>133</v>
      </c>
      <c r="B4" s="166"/>
      <c r="C4" s="210" t="s">
        <v>162</v>
      </c>
      <c r="D4" s="210" t="s">
        <v>161</v>
      </c>
      <c r="E4" s="163" t="s">
        <v>134</v>
      </c>
      <c r="F4" s="278" t="s">
        <v>135</v>
      </c>
      <c r="G4" s="278"/>
      <c r="H4" s="163" t="s">
        <v>136</v>
      </c>
      <c r="I4" s="167"/>
      <c r="J4" s="166"/>
      <c r="K4" s="166"/>
      <c r="L4" s="166"/>
      <c r="M4" s="166"/>
      <c r="N4" s="166"/>
      <c r="O4" s="166"/>
      <c r="P4" s="166"/>
      <c r="Q4" s="166"/>
      <c r="R4" s="166"/>
      <c r="S4" s="159"/>
    </row>
    <row r="5" spans="1:19" x14ac:dyDescent="0.25">
      <c r="A5" s="168" t="s">
        <v>137</v>
      </c>
      <c r="B5" s="169" t="s">
        <v>138</v>
      </c>
      <c r="C5" s="211" t="s">
        <v>160</v>
      </c>
      <c r="D5" s="211" t="s">
        <v>160</v>
      </c>
      <c r="E5" s="170" t="s">
        <v>139</v>
      </c>
      <c r="F5" s="170" t="s">
        <v>140</v>
      </c>
      <c r="G5" s="170" t="s">
        <v>141</v>
      </c>
      <c r="H5" s="163" t="s">
        <v>142</v>
      </c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59"/>
    </row>
    <row r="6" spans="1:19" x14ac:dyDescent="0.25">
      <c r="A6" s="171" t="s">
        <v>143</v>
      </c>
      <c r="B6" s="172"/>
      <c r="C6" s="172"/>
      <c r="D6" s="172"/>
      <c r="E6" s="209">
        <f>(C6*D6)/2000</f>
        <v>0</v>
      </c>
      <c r="F6" s="172"/>
      <c r="G6" s="172"/>
      <c r="H6" s="173">
        <f>(((3.1415926*F6^2/4)*G6)*13)/2000</f>
        <v>0</v>
      </c>
      <c r="I6" s="174" t="s">
        <v>144</v>
      </c>
      <c r="J6" s="175">
        <v>0.48</v>
      </c>
      <c r="K6" s="161" t="s">
        <v>145</v>
      </c>
      <c r="L6" s="176"/>
      <c r="M6" s="175">
        <v>0.85</v>
      </c>
      <c r="N6" s="174" t="s">
        <v>146</v>
      </c>
      <c r="O6" s="177"/>
      <c r="P6" s="178">
        <f>H6*(J6/M6)</f>
        <v>0</v>
      </c>
      <c r="Q6" s="174" t="s">
        <v>147</v>
      </c>
      <c r="R6" s="158"/>
      <c r="S6" s="159"/>
    </row>
    <row r="7" spans="1:19" x14ac:dyDescent="0.25">
      <c r="A7" s="171"/>
      <c r="B7" s="179"/>
      <c r="C7" s="179"/>
      <c r="D7" s="179"/>
      <c r="E7" s="179"/>
      <c r="F7" s="179"/>
      <c r="G7" s="179"/>
      <c r="H7" s="180"/>
      <c r="I7" s="158"/>
      <c r="J7" s="181"/>
      <c r="K7" s="176" t="s">
        <v>148</v>
      </c>
      <c r="L7" s="176"/>
      <c r="M7" s="182"/>
      <c r="N7" s="177" t="s">
        <v>149</v>
      </c>
      <c r="O7" s="177"/>
      <c r="P7" s="158"/>
      <c r="Q7" s="177"/>
      <c r="R7" s="158"/>
      <c r="S7" s="159"/>
    </row>
    <row r="8" spans="1:19" x14ac:dyDescent="0.25">
      <c r="A8" s="171" t="s">
        <v>150</v>
      </c>
      <c r="B8" s="183"/>
      <c r="C8" s="172"/>
      <c r="D8" s="172"/>
      <c r="E8" s="209">
        <f>(C8*D8)/2000</f>
        <v>0</v>
      </c>
      <c r="F8" s="172"/>
      <c r="G8" s="172"/>
      <c r="H8" s="173">
        <f>(((3.1415926*F8^2/4)*G8)*13)/2000</f>
        <v>0</v>
      </c>
      <c r="I8" s="174" t="s">
        <v>144</v>
      </c>
      <c r="J8" s="175">
        <v>0.48</v>
      </c>
      <c r="K8" s="161" t="s">
        <v>145</v>
      </c>
      <c r="L8" s="176"/>
      <c r="M8" s="175">
        <v>0.85</v>
      </c>
      <c r="N8" s="174" t="s">
        <v>146</v>
      </c>
      <c r="O8" s="177"/>
      <c r="P8" s="178">
        <f>H8*(J8/M8)</f>
        <v>0</v>
      </c>
      <c r="Q8" s="174" t="s">
        <v>147</v>
      </c>
      <c r="R8" s="158"/>
      <c r="S8" s="159"/>
    </row>
    <row r="9" spans="1:19" x14ac:dyDescent="0.25">
      <c r="A9" s="171"/>
      <c r="B9" s="184"/>
      <c r="C9" s="184"/>
      <c r="D9" s="184"/>
      <c r="E9" s="184"/>
      <c r="F9" s="184"/>
      <c r="G9" s="184"/>
      <c r="H9" s="185"/>
      <c r="I9" s="158"/>
      <c r="J9" s="181"/>
      <c r="K9" s="176" t="s">
        <v>148</v>
      </c>
      <c r="L9" s="176"/>
      <c r="M9" s="182"/>
      <c r="N9" s="177" t="s">
        <v>149</v>
      </c>
      <c r="O9" s="177"/>
      <c r="P9" s="158"/>
      <c r="Q9" s="177"/>
      <c r="R9" s="158"/>
      <c r="S9" s="159"/>
    </row>
    <row r="10" spans="1:19" x14ac:dyDescent="0.25">
      <c r="A10" s="171" t="s">
        <v>151</v>
      </c>
      <c r="B10" s="186"/>
      <c r="C10" s="186"/>
      <c r="D10" s="186"/>
      <c r="E10" s="209">
        <f>(C10*D10)/2000</f>
        <v>0</v>
      </c>
      <c r="F10" s="186"/>
      <c r="G10" s="186"/>
      <c r="H10" s="173">
        <f>(((3.1415926*F10^2/4)*G10)*13)/2000</f>
        <v>0</v>
      </c>
      <c r="I10" s="174" t="s">
        <v>144</v>
      </c>
      <c r="J10" s="175">
        <v>0.48</v>
      </c>
      <c r="K10" s="161" t="s">
        <v>145</v>
      </c>
      <c r="L10" s="176"/>
      <c r="M10" s="175">
        <v>0.85</v>
      </c>
      <c r="N10" s="174" t="s">
        <v>146</v>
      </c>
      <c r="O10" s="177"/>
      <c r="P10" s="178">
        <f>H10*(J10/M10)</f>
        <v>0</v>
      </c>
      <c r="Q10" s="174" t="s">
        <v>147</v>
      </c>
      <c r="R10" s="158"/>
      <c r="S10" s="159"/>
    </row>
    <row r="11" spans="1:19" x14ac:dyDescent="0.25">
      <c r="A11" s="171"/>
      <c r="B11" s="179"/>
      <c r="C11" s="179"/>
      <c r="D11" s="179"/>
      <c r="E11" s="179"/>
      <c r="F11" s="179"/>
      <c r="G11" s="179"/>
      <c r="H11" s="180"/>
      <c r="I11" s="158"/>
      <c r="J11" s="181"/>
      <c r="K11" s="176" t="s">
        <v>148</v>
      </c>
      <c r="L11" s="176"/>
      <c r="M11" s="182"/>
      <c r="N11" s="177" t="s">
        <v>149</v>
      </c>
      <c r="O11" s="177"/>
      <c r="P11" s="158"/>
      <c r="Q11" s="177"/>
      <c r="R11" s="158"/>
      <c r="S11" s="159"/>
    </row>
    <row r="12" spans="1:19" x14ac:dyDescent="0.25">
      <c r="A12" s="171" t="s">
        <v>152</v>
      </c>
      <c r="B12" s="183"/>
      <c r="C12" s="172"/>
      <c r="D12" s="172"/>
      <c r="E12" s="209">
        <f>(C12*D12)/2000</f>
        <v>0</v>
      </c>
      <c r="F12" s="172"/>
      <c r="G12" s="172"/>
      <c r="H12" s="173">
        <f>(((3.1415926*F12^2/4)*G12)*13)/2000</f>
        <v>0</v>
      </c>
      <c r="I12" s="174" t="s">
        <v>144</v>
      </c>
      <c r="J12" s="175">
        <v>0.48</v>
      </c>
      <c r="K12" s="161" t="s">
        <v>145</v>
      </c>
      <c r="L12" s="176"/>
      <c r="M12" s="175">
        <v>0.85</v>
      </c>
      <c r="N12" s="174" t="s">
        <v>146</v>
      </c>
      <c r="O12" s="177"/>
      <c r="P12" s="178">
        <f>H12*(J12/M12)</f>
        <v>0</v>
      </c>
      <c r="Q12" s="174" t="s">
        <v>147</v>
      </c>
      <c r="R12" s="158"/>
      <c r="S12" s="159"/>
    </row>
    <row r="13" spans="1:19" x14ac:dyDescent="0.25">
      <c r="A13" s="171"/>
      <c r="B13" s="179"/>
      <c r="C13" s="187"/>
      <c r="D13" s="187"/>
      <c r="E13" s="187"/>
      <c r="F13" s="187"/>
      <c r="G13" s="187"/>
      <c r="H13" s="185"/>
      <c r="I13" s="158"/>
      <c r="J13" s="181"/>
      <c r="K13" s="176" t="s">
        <v>148</v>
      </c>
      <c r="L13" s="176"/>
      <c r="M13" s="182"/>
      <c r="N13" s="177" t="s">
        <v>149</v>
      </c>
      <c r="O13" s="177"/>
      <c r="P13" s="158"/>
      <c r="Q13" s="177"/>
      <c r="R13" s="158"/>
      <c r="S13" s="159"/>
    </row>
    <row r="14" spans="1:19" x14ac:dyDescent="0.25">
      <c r="A14" s="188" t="s">
        <v>128</v>
      </c>
      <c r="B14" s="183"/>
      <c r="C14" s="183"/>
      <c r="D14" s="183"/>
      <c r="E14" s="209">
        <f>(C14*D14)/2000</f>
        <v>0</v>
      </c>
      <c r="F14" s="183"/>
      <c r="G14" s="183"/>
      <c r="H14" s="173">
        <f>(((3.1415926*F14^2/4)*G14)*13)/2000</f>
        <v>0</v>
      </c>
      <c r="I14" s="174" t="s">
        <v>144</v>
      </c>
      <c r="J14" s="175">
        <v>0.85</v>
      </c>
      <c r="K14" s="161" t="s">
        <v>145</v>
      </c>
      <c r="L14" s="176"/>
      <c r="M14" s="175">
        <v>0.85</v>
      </c>
      <c r="N14" s="174" t="s">
        <v>146</v>
      </c>
      <c r="O14" s="177"/>
      <c r="P14" s="178">
        <f>H14*(J14/M14)</f>
        <v>0</v>
      </c>
      <c r="Q14" s="174" t="s">
        <v>147</v>
      </c>
      <c r="R14" s="158"/>
      <c r="S14" s="159"/>
    </row>
    <row r="15" spans="1:19" x14ac:dyDescent="0.25">
      <c r="A15" s="189"/>
      <c r="B15" s="179"/>
      <c r="C15" s="187"/>
      <c r="D15" s="187"/>
      <c r="E15" s="187"/>
      <c r="F15" s="187"/>
      <c r="G15" s="187"/>
      <c r="H15" s="185"/>
      <c r="I15" s="158"/>
      <c r="J15" s="181"/>
      <c r="K15" s="176" t="s">
        <v>148</v>
      </c>
      <c r="L15" s="176"/>
      <c r="M15" s="182"/>
      <c r="N15" s="177" t="s">
        <v>149</v>
      </c>
      <c r="O15" s="177"/>
      <c r="P15" s="158"/>
      <c r="Q15" s="177"/>
      <c r="R15" s="158"/>
      <c r="S15" s="159"/>
    </row>
    <row r="16" spans="1:19" x14ac:dyDescent="0.25">
      <c r="A16" s="188" t="s">
        <v>128</v>
      </c>
      <c r="B16" s="183"/>
      <c r="C16" s="183"/>
      <c r="D16" s="183"/>
      <c r="E16" s="209">
        <f>(C16*D16)/2000</f>
        <v>0</v>
      </c>
      <c r="F16" s="183"/>
      <c r="G16" s="183"/>
      <c r="H16" s="173">
        <f>(((3.1415926*F16^2/4)*G16)*13)/2000</f>
        <v>0</v>
      </c>
      <c r="I16" s="174" t="s">
        <v>144</v>
      </c>
      <c r="J16" s="175">
        <v>0.5</v>
      </c>
      <c r="K16" s="161" t="s">
        <v>145</v>
      </c>
      <c r="L16" s="176"/>
      <c r="M16" s="175">
        <v>0.85</v>
      </c>
      <c r="N16" s="174" t="s">
        <v>146</v>
      </c>
      <c r="O16" s="177"/>
      <c r="P16" s="178">
        <f>H16*(J16/M16)</f>
        <v>0</v>
      </c>
      <c r="Q16" s="174" t="s">
        <v>147</v>
      </c>
      <c r="R16" s="158"/>
      <c r="S16" s="159"/>
    </row>
    <row r="17" spans="1:19" x14ac:dyDescent="0.25">
      <c r="A17" s="160"/>
      <c r="B17" s="158"/>
      <c r="C17" s="158"/>
      <c r="D17" s="158"/>
      <c r="E17" s="158"/>
      <c r="F17" s="158"/>
      <c r="G17" s="158"/>
      <c r="H17" s="158"/>
      <c r="I17" s="177" t="s">
        <v>148</v>
      </c>
      <c r="J17" s="177"/>
      <c r="K17" s="177"/>
      <c r="L17" s="177" t="s">
        <v>149</v>
      </c>
      <c r="M17" s="177"/>
      <c r="N17" s="177"/>
      <c r="O17" s="177"/>
      <c r="P17" s="158"/>
      <c r="Q17" s="177"/>
      <c r="R17" s="158"/>
      <c r="S17" s="159"/>
    </row>
    <row r="18" spans="1:19" x14ac:dyDescent="0.25">
      <c r="A18" s="160"/>
      <c r="B18" s="158"/>
      <c r="C18" s="158"/>
      <c r="D18" s="158"/>
      <c r="E18" s="1"/>
      <c r="F18" s="158"/>
      <c r="G18" s="158"/>
      <c r="H18" s="158"/>
      <c r="I18" s="177"/>
      <c r="J18" s="177"/>
      <c r="K18" s="177"/>
      <c r="L18" s="177"/>
      <c r="M18" s="177"/>
      <c r="N18" s="177"/>
      <c r="O18" s="158"/>
      <c r="P18" s="190">
        <f>SUM(P6:P16)</f>
        <v>0</v>
      </c>
      <c r="Q18" s="174" t="s">
        <v>153</v>
      </c>
      <c r="R18" s="158"/>
      <c r="S18" s="159"/>
    </row>
    <row r="19" spans="1:19" x14ac:dyDescent="0.25">
      <c r="A19" s="191" t="s">
        <v>154</v>
      </c>
      <c r="B19" s="192">
        <f>SUM(B6:B16)</f>
        <v>0</v>
      </c>
      <c r="C19" s="208"/>
      <c r="D19" s="208"/>
      <c r="E19" s="193">
        <f>E16+E14+E12+E10+E8+E6</f>
        <v>0</v>
      </c>
      <c r="F19" s="192" t="s">
        <v>155</v>
      </c>
      <c r="G19" s="194"/>
      <c r="H19" s="158"/>
      <c r="I19" s="177"/>
      <c r="J19" s="177"/>
      <c r="K19" s="177"/>
      <c r="L19" s="177"/>
      <c r="M19" s="177"/>
      <c r="N19" s="177"/>
      <c r="O19" s="158"/>
      <c r="P19" s="195">
        <f>E19</f>
        <v>0</v>
      </c>
      <c r="Q19" s="196" t="s">
        <v>156</v>
      </c>
      <c r="R19" s="158"/>
      <c r="S19" s="159"/>
    </row>
    <row r="20" spans="1:19" x14ac:dyDescent="0.25">
      <c r="A20" s="197" t="s">
        <v>157</v>
      </c>
      <c r="B20" s="192" t="e">
        <f>AVERAGE(B6:B16)</f>
        <v>#DIV/0!</v>
      </c>
      <c r="C20" s="162"/>
      <c r="D20" s="162"/>
      <c r="E20" s="158"/>
      <c r="F20" s="158"/>
      <c r="G20" s="158"/>
      <c r="H20" s="158"/>
      <c r="I20" s="177"/>
      <c r="J20" s="177"/>
      <c r="K20" s="177"/>
      <c r="L20" s="177"/>
      <c r="M20" s="177"/>
      <c r="N20" s="177"/>
      <c r="O20" s="158"/>
      <c r="P20" s="198">
        <f>SUM(P18:P19)</f>
        <v>0</v>
      </c>
      <c r="Q20" s="199" t="s">
        <v>158</v>
      </c>
      <c r="R20" s="158"/>
      <c r="S20" s="159"/>
    </row>
    <row r="21" spans="1:19" x14ac:dyDescent="0.25">
      <c r="A21" s="160"/>
      <c r="B21" s="158"/>
      <c r="C21" s="158"/>
      <c r="D21" s="158"/>
      <c r="E21" s="158"/>
      <c r="F21" s="158"/>
      <c r="G21" s="158"/>
      <c r="H21" s="158"/>
      <c r="I21" s="177"/>
      <c r="J21" s="177"/>
      <c r="K21" s="177"/>
      <c r="L21" s="177"/>
      <c r="M21" s="177"/>
      <c r="N21" s="177"/>
      <c r="O21" s="158"/>
      <c r="P21" s="200" t="e">
        <f>P20/B20</f>
        <v>#DIV/0!</v>
      </c>
      <c r="Q21" s="174" t="s">
        <v>159</v>
      </c>
      <c r="R21" s="158"/>
      <c r="S21" s="159"/>
    </row>
    <row r="22" spans="1:19" x14ac:dyDescent="0.25">
      <c r="A22" s="201"/>
      <c r="B22" s="1"/>
      <c r="C22" s="1"/>
      <c r="D22" s="1"/>
      <c r="E22" s="1"/>
      <c r="F22" s="1"/>
      <c r="G22" s="1"/>
      <c r="H22" s="1"/>
      <c r="I22" s="202"/>
      <c r="J22" s="202"/>
      <c r="K22" s="202"/>
      <c r="L22" s="202"/>
      <c r="M22" s="202"/>
      <c r="N22" s="202"/>
      <c r="O22" s="1"/>
      <c r="P22" s="203"/>
      <c r="Q22" s="204"/>
      <c r="R22" s="1"/>
      <c r="S22" s="205"/>
    </row>
  </sheetData>
  <mergeCells count="2">
    <mergeCell ref="B1:I1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B2F3F-F189-41F3-85CB-EA03933A9F3B}">
  <dimension ref="A1:S22"/>
  <sheetViews>
    <sheetView workbookViewId="0">
      <selection activeCell="F27" sqref="F27"/>
    </sheetView>
  </sheetViews>
  <sheetFormatPr defaultRowHeight="15" x14ac:dyDescent="0.25"/>
  <sheetData>
    <row r="1" spans="1:19" x14ac:dyDescent="0.25">
      <c r="A1" s="157" t="s">
        <v>130</v>
      </c>
      <c r="B1" s="277" t="s">
        <v>165</v>
      </c>
      <c r="C1" s="277"/>
      <c r="D1" s="277"/>
      <c r="E1" s="277"/>
      <c r="F1" s="277"/>
      <c r="G1" s="277"/>
      <c r="H1" s="277"/>
      <c r="I1" s="277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x14ac:dyDescent="0.25">
      <c r="A2" s="160"/>
      <c r="B2" s="158"/>
      <c r="C2" s="158"/>
      <c r="D2" s="158"/>
      <c r="E2" s="161" t="s">
        <v>131</v>
      </c>
      <c r="F2" s="161"/>
      <c r="G2" s="161"/>
      <c r="I2" s="162"/>
      <c r="J2" s="158"/>
      <c r="K2" s="158"/>
      <c r="L2" s="158"/>
      <c r="M2" s="158"/>
      <c r="N2" s="158"/>
      <c r="O2" s="158"/>
      <c r="P2" s="153"/>
      <c r="Q2" s="206"/>
      <c r="R2" s="207"/>
      <c r="S2" s="159"/>
    </row>
    <row r="3" spans="1:19" x14ac:dyDescent="0.25">
      <c r="A3" s="160"/>
      <c r="B3" s="158"/>
      <c r="C3" s="158"/>
      <c r="D3" s="158"/>
      <c r="E3" s="163" t="s">
        <v>132</v>
      </c>
      <c r="F3" s="164"/>
      <c r="G3" s="164"/>
      <c r="H3" s="163" t="s">
        <v>132</v>
      </c>
      <c r="I3" s="162"/>
      <c r="J3" s="158"/>
      <c r="K3" s="158"/>
      <c r="L3" s="158"/>
      <c r="M3" s="158"/>
      <c r="N3" s="158"/>
      <c r="O3" s="158"/>
      <c r="P3" s="158"/>
      <c r="Q3" s="158"/>
      <c r="R3" s="158"/>
      <c r="S3" s="159"/>
    </row>
    <row r="4" spans="1:19" ht="15.75" x14ac:dyDescent="0.25">
      <c r="A4" s="165" t="s">
        <v>133</v>
      </c>
      <c r="B4" s="166"/>
      <c r="C4" s="210" t="s">
        <v>162</v>
      </c>
      <c r="D4" s="210" t="s">
        <v>161</v>
      </c>
      <c r="E4" s="163" t="s">
        <v>134</v>
      </c>
      <c r="F4" s="278" t="s">
        <v>135</v>
      </c>
      <c r="G4" s="278"/>
      <c r="H4" s="163" t="s">
        <v>136</v>
      </c>
      <c r="I4" s="167"/>
      <c r="J4" s="166"/>
      <c r="K4" s="166"/>
      <c r="L4" s="166"/>
      <c r="M4" s="166"/>
      <c r="N4" s="166"/>
      <c r="O4" s="166"/>
      <c r="P4" s="166"/>
      <c r="Q4" s="166"/>
      <c r="R4" s="166"/>
      <c r="S4" s="159"/>
    </row>
    <row r="5" spans="1:19" x14ac:dyDescent="0.25">
      <c r="A5" s="168" t="s">
        <v>137</v>
      </c>
      <c r="B5" s="169" t="s">
        <v>138</v>
      </c>
      <c r="C5" s="211" t="s">
        <v>160</v>
      </c>
      <c r="D5" s="211" t="s">
        <v>160</v>
      </c>
      <c r="E5" s="170" t="s">
        <v>139</v>
      </c>
      <c r="F5" s="170" t="s">
        <v>140</v>
      </c>
      <c r="G5" s="170" t="s">
        <v>141</v>
      </c>
      <c r="H5" s="163" t="s">
        <v>142</v>
      </c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59"/>
    </row>
    <row r="6" spans="1:19" x14ac:dyDescent="0.25">
      <c r="A6" s="171" t="s">
        <v>143</v>
      </c>
      <c r="B6" s="172"/>
      <c r="C6" s="172"/>
      <c r="D6" s="172"/>
      <c r="E6" s="209">
        <f>(C6*D6)/2000</f>
        <v>0</v>
      </c>
      <c r="F6" s="172"/>
      <c r="G6" s="172"/>
      <c r="H6" s="173">
        <f>(((3.1415926*F6^2/4)*G6)*13)/2000</f>
        <v>0</v>
      </c>
      <c r="I6" s="174" t="s">
        <v>144</v>
      </c>
      <c r="J6" s="175">
        <v>0.48</v>
      </c>
      <c r="K6" s="161" t="s">
        <v>145</v>
      </c>
      <c r="L6" s="176"/>
      <c r="M6" s="175">
        <v>0.85</v>
      </c>
      <c r="N6" s="174" t="s">
        <v>146</v>
      </c>
      <c r="O6" s="177"/>
      <c r="P6" s="178">
        <f>H6*(J6/M6)</f>
        <v>0</v>
      </c>
      <c r="Q6" s="174" t="s">
        <v>147</v>
      </c>
      <c r="R6" s="158"/>
      <c r="S6" s="159"/>
    </row>
    <row r="7" spans="1:19" x14ac:dyDescent="0.25">
      <c r="A7" s="171"/>
      <c r="B7" s="179"/>
      <c r="C7" s="179"/>
      <c r="D7" s="179"/>
      <c r="E7" s="179"/>
      <c r="F7" s="179"/>
      <c r="G7" s="179"/>
      <c r="H7" s="180"/>
      <c r="I7" s="158"/>
      <c r="J7" s="181"/>
      <c r="K7" s="176" t="s">
        <v>148</v>
      </c>
      <c r="L7" s="176"/>
      <c r="M7" s="182"/>
      <c r="N7" s="177" t="s">
        <v>149</v>
      </c>
      <c r="O7" s="177"/>
      <c r="P7" s="158"/>
      <c r="Q7" s="177"/>
      <c r="R7" s="158"/>
      <c r="S7" s="159"/>
    </row>
    <row r="8" spans="1:19" x14ac:dyDescent="0.25">
      <c r="A8" s="171" t="s">
        <v>150</v>
      </c>
      <c r="B8" s="183"/>
      <c r="C8" s="172"/>
      <c r="D8" s="172"/>
      <c r="E8" s="209">
        <f>(C8*D8)/2000</f>
        <v>0</v>
      </c>
      <c r="F8" s="172"/>
      <c r="G8" s="172"/>
      <c r="H8" s="173">
        <f>(((3.1415926*F8^2/4)*G8)*13)/2000</f>
        <v>0</v>
      </c>
      <c r="I8" s="174" t="s">
        <v>144</v>
      </c>
      <c r="J8" s="175">
        <v>0.48</v>
      </c>
      <c r="K8" s="161" t="s">
        <v>145</v>
      </c>
      <c r="L8" s="176"/>
      <c r="M8" s="175">
        <v>0.85</v>
      </c>
      <c r="N8" s="174" t="s">
        <v>146</v>
      </c>
      <c r="O8" s="177"/>
      <c r="P8" s="178">
        <f>H8*(J8/M8)</f>
        <v>0</v>
      </c>
      <c r="Q8" s="174" t="s">
        <v>147</v>
      </c>
      <c r="R8" s="158"/>
      <c r="S8" s="159"/>
    </row>
    <row r="9" spans="1:19" x14ac:dyDescent="0.25">
      <c r="A9" s="171"/>
      <c r="B9" s="184"/>
      <c r="C9" s="184"/>
      <c r="D9" s="184"/>
      <c r="E9" s="184"/>
      <c r="F9" s="184"/>
      <c r="G9" s="184"/>
      <c r="H9" s="185"/>
      <c r="I9" s="158"/>
      <c r="J9" s="181"/>
      <c r="K9" s="176" t="s">
        <v>148</v>
      </c>
      <c r="L9" s="176"/>
      <c r="M9" s="182"/>
      <c r="N9" s="177" t="s">
        <v>149</v>
      </c>
      <c r="O9" s="177"/>
      <c r="P9" s="158"/>
      <c r="Q9" s="177"/>
      <c r="R9" s="158"/>
      <c r="S9" s="159"/>
    </row>
    <row r="10" spans="1:19" x14ac:dyDescent="0.25">
      <c r="A10" s="171" t="s">
        <v>151</v>
      </c>
      <c r="B10" s="186"/>
      <c r="C10" s="186"/>
      <c r="D10" s="186"/>
      <c r="E10" s="209">
        <f>(C10*D10)/2000</f>
        <v>0</v>
      </c>
      <c r="F10" s="186"/>
      <c r="G10" s="186"/>
      <c r="H10" s="173">
        <f>(((3.1415926*F10^2/4)*G10)*13)/2000</f>
        <v>0</v>
      </c>
      <c r="I10" s="174" t="s">
        <v>144</v>
      </c>
      <c r="J10" s="175">
        <v>0.48</v>
      </c>
      <c r="K10" s="161" t="s">
        <v>145</v>
      </c>
      <c r="L10" s="176"/>
      <c r="M10" s="175">
        <v>0.85</v>
      </c>
      <c r="N10" s="174" t="s">
        <v>146</v>
      </c>
      <c r="O10" s="177"/>
      <c r="P10" s="178">
        <f>H10*(J10/M10)</f>
        <v>0</v>
      </c>
      <c r="Q10" s="174" t="s">
        <v>147</v>
      </c>
      <c r="R10" s="158"/>
      <c r="S10" s="159"/>
    </row>
    <row r="11" spans="1:19" x14ac:dyDescent="0.25">
      <c r="A11" s="171"/>
      <c r="B11" s="179"/>
      <c r="C11" s="179"/>
      <c r="D11" s="179"/>
      <c r="E11" s="179"/>
      <c r="F11" s="179"/>
      <c r="G11" s="179"/>
      <c r="H11" s="180"/>
      <c r="I11" s="158"/>
      <c r="J11" s="181"/>
      <c r="K11" s="176" t="s">
        <v>148</v>
      </c>
      <c r="L11" s="176"/>
      <c r="M11" s="182"/>
      <c r="N11" s="177" t="s">
        <v>149</v>
      </c>
      <c r="O11" s="177"/>
      <c r="P11" s="158"/>
      <c r="Q11" s="177"/>
      <c r="R11" s="158"/>
      <c r="S11" s="159"/>
    </row>
    <row r="12" spans="1:19" x14ac:dyDescent="0.25">
      <c r="A12" s="171" t="s">
        <v>152</v>
      </c>
      <c r="B12" s="183"/>
      <c r="C12" s="172"/>
      <c r="D12" s="172"/>
      <c r="E12" s="209">
        <f>(C12*D12)/2000</f>
        <v>0</v>
      </c>
      <c r="F12" s="172"/>
      <c r="G12" s="172"/>
      <c r="H12" s="173">
        <f>(((3.1415926*F12^2/4)*G12)*13)/2000</f>
        <v>0</v>
      </c>
      <c r="I12" s="174" t="s">
        <v>144</v>
      </c>
      <c r="J12" s="175">
        <v>0.48</v>
      </c>
      <c r="K12" s="161" t="s">
        <v>145</v>
      </c>
      <c r="L12" s="176"/>
      <c r="M12" s="175">
        <v>0.85</v>
      </c>
      <c r="N12" s="174" t="s">
        <v>146</v>
      </c>
      <c r="O12" s="177"/>
      <c r="P12" s="178">
        <f>H12*(J12/M12)</f>
        <v>0</v>
      </c>
      <c r="Q12" s="174" t="s">
        <v>147</v>
      </c>
      <c r="R12" s="158"/>
      <c r="S12" s="159"/>
    </row>
    <row r="13" spans="1:19" x14ac:dyDescent="0.25">
      <c r="A13" s="171"/>
      <c r="B13" s="179"/>
      <c r="C13" s="187"/>
      <c r="D13" s="187"/>
      <c r="E13" s="187"/>
      <c r="F13" s="187"/>
      <c r="G13" s="187"/>
      <c r="H13" s="185"/>
      <c r="I13" s="158"/>
      <c r="J13" s="181"/>
      <c r="K13" s="176" t="s">
        <v>148</v>
      </c>
      <c r="L13" s="176"/>
      <c r="M13" s="182"/>
      <c r="N13" s="177" t="s">
        <v>149</v>
      </c>
      <c r="O13" s="177"/>
      <c r="P13" s="158"/>
      <c r="Q13" s="177"/>
      <c r="R13" s="158"/>
      <c r="S13" s="159"/>
    </row>
    <row r="14" spans="1:19" x14ac:dyDescent="0.25">
      <c r="A14" s="188" t="s">
        <v>128</v>
      </c>
      <c r="B14" s="183"/>
      <c r="C14" s="183"/>
      <c r="D14" s="183"/>
      <c r="E14" s="209">
        <f>(C14*D14)/2000</f>
        <v>0</v>
      </c>
      <c r="F14" s="183"/>
      <c r="G14" s="183"/>
      <c r="H14" s="173">
        <f>(((3.1415926*F14^2/4)*G14)*13)/2000</f>
        <v>0</v>
      </c>
      <c r="I14" s="174" t="s">
        <v>144</v>
      </c>
      <c r="J14" s="175">
        <v>0.85</v>
      </c>
      <c r="K14" s="161" t="s">
        <v>145</v>
      </c>
      <c r="L14" s="176"/>
      <c r="M14" s="175">
        <v>0.85</v>
      </c>
      <c r="N14" s="174" t="s">
        <v>146</v>
      </c>
      <c r="O14" s="177"/>
      <c r="P14" s="178">
        <f>H14*(J14/M14)</f>
        <v>0</v>
      </c>
      <c r="Q14" s="174" t="s">
        <v>147</v>
      </c>
      <c r="R14" s="158"/>
      <c r="S14" s="159"/>
    </row>
    <row r="15" spans="1:19" x14ac:dyDescent="0.25">
      <c r="A15" s="189"/>
      <c r="B15" s="179"/>
      <c r="C15" s="187"/>
      <c r="D15" s="187"/>
      <c r="E15" s="187"/>
      <c r="F15" s="187"/>
      <c r="G15" s="187"/>
      <c r="H15" s="185"/>
      <c r="I15" s="158"/>
      <c r="J15" s="181"/>
      <c r="K15" s="176" t="s">
        <v>148</v>
      </c>
      <c r="L15" s="176"/>
      <c r="M15" s="182"/>
      <c r="N15" s="177" t="s">
        <v>149</v>
      </c>
      <c r="O15" s="177"/>
      <c r="P15" s="158"/>
      <c r="Q15" s="177"/>
      <c r="R15" s="158"/>
      <c r="S15" s="159"/>
    </row>
    <row r="16" spans="1:19" x14ac:dyDescent="0.25">
      <c r="A16" s="188" t="s">
        <v>128</v>
      </c>
      <c r="B16" s="183"/>
      <c r="C16" s="183"/>
      <c r="D16" s="183"/>
      <c r="E16" s="209">
        <f>(C16*D16)/2000</f>
        <v>0</v>
      </c>
      <c r="F16" s="183"/>
      <c r="G16" s="183"/>
      <c r="H16" s="173">
        <f>(((3.1415926*F16^2/4)*G16)*13)/2000</f>
        <v>0</v>
      </c>
      <c r="I16" s="174" t="s">
        <v>144</v>
      </c>
      <c r="J16" s="175">
        <v>0.5</v>
      </c>
      <c r="K16" s="161" t="s">
        <v>145</v>
      </c>
      <c r="L16" s="176"/>
      <c r="M16" s="175">
        <v>0.85</v>
      </c>
      <c r="N16" s="174" t="s">
        <v>146</v>
      </c>
      <c r="O16" s="177"/>
      <c r="P16" s="178">
        <f>H16*(J16/M16)</f>
        <v>0</v>
      </c>
      <c r="Q16" s="174" t="s">
        <v>147</v>
      </c>
      <c r="R16" s="158"/>
      <c r="S16" s="159"/>
    </row>
    <row r="17" spans="1:19" x14ac:dyDescent="0.25">
      <c r="A17" s="160"/>
      <c r="B17" s="158"/>
      <c r="C17" s="158"/>
      <c r="D17" s="158"/>
      <c r="E17" s="158"/>
      <c r="F17" s="158"/>
      <c r="G17" s="158"/>
      <c r="H17" s="158"/>
      <c r="I17" s="177" t="s">
        <v>148</v>
      </c>
      <c r="J17" s="177"/>
      <c r="K17" s="177"/>
      <c r="L17" s="177" t="s">
        <v>149</v>
      </c>
      <c r="M17" s="177"/>
      <c r="N17" s="177"/>
      <c r="O17" s="177"/>
      <c r="P17" s="158"/>
      <c r="Q17" s="177"/>
      <c r="R17" s="158"/>
      <c r="S17" s="159"/>
    </row>
    <row r="18" spans="1:19" x14ac:dyDescent="0.25">
      <c r="A18" s="160"/>
      <c r="B18" s="158"/>
      <c r="C18" s="158"/>
      <c r="D18" s="158"/>
      <c r="E18" s="1"/>
      <c r="F18" s="158"/>
      <c r="G18" s="158"/>
      <c r="H18" s="158"/>
      <c r="I18" s="177"/>
      <c r="J18" s="177"/>
      <c r="K18" s="177"/>
      <c r="L18" s="177"/>
      <c r="M18" s="177"/>
      <c r="N18" s="177"/>
      <c r="O18" s="158"/>
      <c r="P18" s="190">
        <f>SUM(P6:P16)</f>
        <v>0</v>
      </c>
      <c r="Q18" s="174" t="s">
        <v>153</v>
      </c>
      <c r="R18" s="158"/>
      <c r="S18" s="159"/>
    </row>
    <row r="19" spans="1:19" x14ac:dyDescent="0.25">
      <c r="A19" s="191" t="s">
        <v>154</v>
      </c>
      <c r="B19" s="192">
        <f>SUM(B6:B16)</f>
        <v>0</v>
      </c>
      <c r="C19" s="208"/>
      <c r="D19" s="208"/>
      <c r="E19" s="193">
        <f>E16+E14+E12+E10+E8+E6</f>
        <v>0</v>
      </c>
      <c r="F19" s="192" t="s">
        <v>155</v>
      </c>
      <c r="G19" s="194"/>
      <c r="H19" s="158"/>
      <c r="I19" s="177"/>
      <c r="J19" s="177"/>
      <c r="K19" s="177"/>
      <c r="L19" s="177"/>
      <c r="M19" s="177"/>
      <c r="N19" s="177"/>
      <c r="O19" s="158"/>
      <c r="P19" s="195">
        <f>E19</f>
        <v>0</v>
      </c>
      <c r="Q19" s="196" t="s">
        <v>156</v>
      </c>
      <c r="R19" s="158"/>
      <c r="S19" s="159"/>
    </row>
    <row r="20" spans="1:19" x14ac:dyDescent="0.25">
      <c r="A20" s="197" t="s">
        <v>157</v>
      </c>
      <c r="B20" s="192" t="e">
        <f>AVERAGE(B6:B16)</f>
        <v>#DIV/0!</v>
      </c>
      <c r="C20" s="162"/>
      <c r="D20" s="162"/>
      <c r="E20" s="158"/>
      <c r="F20" s="158"/>
      <c r="G20" s="158"/>
      <c r="H20" s="158"/>
      <c r="I20" s="177"/>
      <c r="J20" s="177"/>
      <c r="K20" s="177"/>
      <c r="L20" s="177"/>
      <c r="M20" s="177"/>
      <c r="N20" s="177"/>
      <c r="O20" s="158"/>
      <c r="P20" s="198">
        <f>SUM(P18:P19)</f>
        <v>0</v>
      </c>
      <c r="Q20" s="199" t="s">
        <v>158</v>
      </c>
      <c r="R20" s="158"/>
      <c r="S20" s="159"/>
    </row>
    <row r="21" spans="1:19" x14ac:dyDescent="0.25">
      <c r="A21" s="160"/>
      <c r="B21" s="158"/>
      <c r="C21" s="158"/>
      <c r="D21" s="158"/>
      <c r="E21" s="158"/>
      <c r="F21" s="158"/>
      <c r="G21" s="158"/>
      <c r="H21" s="158"/>
      <c r="I21" s="177"/>
      <c r="J21" s="177"/>
      <c r="K21" s="177"/>
      <c r="L21" s="177"/>
      <c r="M21" s="177"/>
      <c r="N21" s="177"/>
      <c r="O21" s="158"/>
      <c r="P21" s="200" t="e">
        <f>P20/B20</f>
        <v>#DIV/0!</v>
      </c>
      <c r="Q21" s="174" t="s">
        <v>159</v>
      </c>
      <c r="R21" s="158"/>
      <c r="S21" s="159"/>
    </row>
    <row r="22" spans="1:19" x14ac:dyDescent="0.25">
      <c r="A22" s="201"/>
      <c r="B22" s="1"/>
      <c r="C22" s="1"/>
      <c r="D22" s="1"/>
      <c r="E22" s="1"/>
      <c r="F22" s="1"/>
      <c r="G22" s="1"/>
      <c r="H22" s="1"/>
      <c r="I22" s="202"/>
      <c r="J22" s="202"/>
      <c r="K22" s="202"/>
      <c r="L22" s="202"/>
      <c r="M22" s="202"/>
      <c r="N22" s="202"/>
      <c r="O22" s="1"/>
      <c r="P22" s="203"/>
      <c r="Q22" s="204"/>
      <c r="R22" s="1"/>
      <c r="S22" s="205"/>
    </row>
  </sheetData>
  <mergeCells count="2">
    <mergeCell ref="B1:I1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AD86-BB0C-4F41-AB40-D683328758C7}">
  <dimension ref="A1:S22"/>
  <sheetViews>
    <sheetView workbookViewId="0">
      <selection activeCell="J25" sqref="J25"/>
    </sheetView>
  </sheetViews>
  <sheetFormatPr defaultRowHeight="15" x14ac:dyDescent="0.25"/>
  <sheetData>
    <row r="1" spans="1:19" x14ac:dyDescent="0.25">
      <c r="A1" s="157" t="s">
        <v>130</v>
      </c>
      <c r="B1" s="277" t="s">
        <v>166</v>
      </c>
      <c r="C1" s="277"/>
      <c r="D1" s="277"/>
      <c r="E1" s="277"/>
      <c r="F1" s="277"/>
      <c r="G1" s="277"/>
      <c r="H1" s="277"/>
      <c r="I1" s="277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x14ac:dyDescent="0.25">
      <c r="A2" s="160"/>
      <c r="B2" s="158"/>
      <c r="C2" s="158"/>
      <c r="D2" s="158"/>
      <c r="E2" s="161" t="s">
        <v>131</v>
      </c>
      <c r="F2" s="161"/>
      <c r="G2" s="161"/>
      <c r="I2" s="162"/>
      <c r="J2" s="158"/>
      <c r="K2" s="158"/>
      <c r="L2" s="158"/>
      <c r="M2" s="158"/>
      <c r="N2" s="158"/>
      <c r="O2" s="158"/>
      <c r="P2" s="153"/>
      <c r="Q2" s="206"/>
      <c r="R2" s="207"/>
      <c r="S2" s="159"/>
    </row>
    <row r="3" spans="1:19" x14ac:dyDescent="0.25">
      <c r="A3" s="160"/>
      <c r="B3" s="158"/>
      <c r="C3" s="158"/>
      <c r="D3" s="158"/>
      <c r="E3" s="163" t="s">
        <v>132</v>
      </c>
      <c r="F3" s="164"/>
      <c r="G3" s="164"/>
      <c r="H3" s="163" t="s">
        <v>132</v>
      </c>
      <c r="I3" s="162"/>
      <c r="J3" s="158"/>
      <c r="K3" s="158"/>
      <c r="L3" s="158"/>
      <c r="M3" s="158"/>
      <c r="N3" s="158"/>
      <c r="O3" s="158"/>
      <c r="P3" s="158"/>
      <c r="Q3" s="158"/>
      <c r="R3" s="158"/>
      <c r="S3" s="159"/>
    </row>
    <row r="4" spans="1:19" ht="15.75" x14ac:dyDescent="0.25">
      <c r="A4" s="165" t="s">
        <v>133</v>
      </c>
      <c r="B4" s="166"/>
      <c r="C4" s="210" t="s">
        <v>162</v>
      </c>
      <c r="D4" s="210" t="s">
        <v>161</v>
      </c>
      <c r="E4" s="163" t="s">
        <v>134</v>
      </c>
      <c r="F4" s="278" t="s">
        <v>135</v>
      </c>
      <c r="G4" s="278"/>
      <c r="H4" s="163" t="s">
        <v>136</v>
      </c>
      <c r="I4" s="167"/>
      <c r="J4" s="166"/>
      <c r="K4" s="166"/>
      <c r="L4" s="166"/>
      <c r="M4" s="166"/>
      <c r="N4" s="166"/>
      <c r="O4" s="166"/>
      <c r="P4" s="166"/>
      <c r="Q4" s="166"/>
      <c r="R4" s="166"/>
      <c r="S4" s="159"/>
    </row>
    <row r="5" spans="1:19" x14ac:dyDescent="0.25">
      <c r="A5" s="168" t="s">
        <v>137</v>
      </c>
      <c r="B5" s="169" t="s">
        <v>138</v>
      </c>
      <c r="C5" s="211" t="s">
        <v>160</v>
      </c>
      <c r="D5" s="211" t="s">
        <v>160</v>
      </c>
      <c r="E5" s="170" t="s">
        <v>139</v>
      </c>
      <c r="F5" s="170" t="s">
        <v>140</v>
      </c>
      <c r="G5" s="170" t="s">
        <v>141</v>
      </c>
      <c r="H5" s="163" t="s">
        <v>142</v>
      </c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59"/>
    </row>
    <row r="6" spans="1:19" x14ac:dyDescent="0.25">
      <c r="A6" s="171" t="s">
        <v>143</v>
      </c>
      <c r="B6" s="172"/>
      <c r="C6" s="172"/>
      <c r="D6" s="172"/>
      <c r="E6" s="209">
        <f>(C6*D6)/2000</f>
        <v>0</v>
      </c>
      <c r="F6" s="172"/>
      <c r="G6" s="172"/>
      <c r="H6" s="173">
        <f>(((3.1415926*F6^2/4)*G6)*13)/2000</f>
        <v>0</v>
      </c>
      <c r="I6" s="174" t="s">
        <v>144</v>
      </c>
      <c r="J6" s="175">
        <v>0.48</v>
      </c>
      <c r="K6" s="161" t="s">
        <v>145</v>
      </c>
      <c r="L6" s="176"/>
      <c r="M6" s="175">
        <v>0.85</v>
      </c>
      <c r="N6" s="174" t="s">
        <v>146</v>
      </c>
      <c r="O6" s="177"/>
      <c r="P6" s="178">
        <f>H6*(J6/M6)</f>
        <v>0</v>
      </c>
      <c r="Q6" s="174" t="s">
        <v>147</v>
      </c>
      <c r="R6" s="158"/>
      <c r="S6" s="159"/>
    </row>
    <row r="7" spans="1:19" x14ac:dyDescent="0.25">
      <c r="A7" s="171"/>
      <c r="B7" s="179"/>
      <c r="C7" s="179"/>
      <c r="D7" s="179"/>
      <c r="E7" s="179"/>
      <c r="F7" s="179"/>
      <c r="G7" s="179"/>
      <c r="H7" s="180"/>
      <c r="I7" s="158"/>
      <c r="J7" s="181"/>
      <c r="K7" s="176" t="s">
        <v>148</v>
      </c>
      <c r="L7" s="176"/>
      <c r="M7" s="182"/>
      <c r="N7" s="177" t="s">
        <v>149</v>
      </c>
      <c r="O7" s="177"/>
      <c r="P7" s="158"/>
      <c r="Q7" s="177"/>
      <c r="R7" s="158"/>
      <c r="S7" s="159"/>
    </row>
    <row r="8" spans="1:19" x14ac:dyDescent="0.25">
      <c r="A8" s="171" t="s">
        <v>150</v>
      </c>
      <c r="B8" s="183"/>
      <c r="C8" s="172"/>
      <c r="D8" s="172"/>
      <c r="E8" s="209">
        <f>(C8*D8)/2000</f>
        <v>0</v>
      </c>
      <c r="F8" s="172"/>
      <c r="G8" s="172"/>
      <c r="H8" s="173">
        <f>(((3.1415926*F8^2/4)*G8)*13)/2000</f>
        <v>0</v>
      </c>
      <c r="I8" s="174" t="s">
        <v>144</v>
      </c>
      <c r="J8" s="175">
        <v>0.48</v>
      </c>
      <c r="K8" s="161" t="s">
        <v>145</v>
      </c>
      <c r="L8" s="176"/>
      <c r="M8" s="175">
        <v>0.85</v>
      </c>
      <c r="N8" s="174" t="s">
        <v>146</v>
      </c>
      <c r="O8" s="177"/>
      <c r="P8" s="178">
        <f>H8*(J8/M8)</f>
        <v>0</v>
      </c>
      <c r="Q8" s="174" t="s">
        <v>147</v>
      </c>
      <c r="R8" s="158"/>
      <c r="S8" s="159"/>
    </row>
    <row r="9" spans="1:19" x14ac:dyDescent="0.25">
      <c r="A9" s="171"/>
      <c r="B9" s="184"/>
      <c r="C9" s="184"/>
      <c r="D9" s="184"/>
      <c r="E9" s="184"/>
      <c r="F9" s="184"/>
      <c r="G9" s="184"/>
      <c r="H9" s="185"/>
      <c r="I9" s="158"/>
      <c r="J9" s="181"/>
      <c r="K9" s="176" t="s">
        <v>148</v>
      </c>
      <c r="L9" s="176"/>
      <c r="M9" s="182"/>
      <c r="N9" s="177" t="s">
        <v>149</v>
      </c>
      <c r="O9" s="177"/>
      <c r="P9" s="158"/>
      <c r="Q9" s="177"/>
      <c r="R9" s="158"/>
      <c r="S9" s="159"/>
    </row>
    <row r="10" spans="1:19" x14ac:dyDescent="0.25">
      <c r="A10" s="171" t="s">
        <v>151</v>
      </c>
      <c r="B10" s="186"/>
      <c r="C10" s="186"/>
      <c r="D10" s="186"/>
      <c r="E10" s="209">
        <f>(C10*D10)/2000</f>
        <v>0</v>
      </c>
      <c r="F10" s="186"/>
      <c r="G10" s="186"/>
      <c r="H10" s="173">
        <f>(((3.1415926*F10^2/4)*G10)*13)/2000</f>
        <v>0</v>
      </c>
      <c r="I10" s="174" t="s">
        <v>144</v>
      </c>
      <c r="J10" s="175">
        <v>0.48</v>
      </c>
      <c r="K10" s="161" t="s">
        <v>145</v>
      </c>
      <c r="L10" s="176"/>
      <c r="M10" s="175">
        <v>0.85</v>
      </c>
      <c r="N10" s="174" t="s">
        <v>146</v>
      </c>
      <c r="O10" s="177"/>
      <c r="P10" s="178">
        <f>H10*(J10/M10)</f>
        <v>0</v>
      </c>
      <c r="Q10" s="174" t="s">
        <v>147</v>
      </c>
      <c r="R10" s="158"/>
      <c r="S10" s="159"/>
    </row>
    <row r="11" spans="1:19" x14ac:dyDescent="0.25">
      <c r="A11" s="171"/>
      <c r="B11" s="179"/>
      <c r="C11" s="179"/>
      <c r="D11" s="179"/>
      <c r="E11" s="179"/>
      <c r="F11" s="179"/>
      <c r="G11" s="179"/>
      <c r="H11" s="180"/>
      <c r="I11" s="158"/>
      <c r="J11" s="181"/>
      <c r="K11" s="176" t="s">
        <v>148</v>
      </c>
      <c r="L11" s="176"/>
      <c r="M11" s="182"/>
      <c r="N11" s="177" t="s">
        <v>149</v>
      </c>
      <c r="O11" s="177"/>
      <c r="P11" s="158"/>
      <c r="Q11" s="177"/>
      <c r="R11" s="158"/>
      <c r="S11" s="159"/>
    </row>
    <row r="12" spans="1:19" x14ac:dyDescent="0.25">
      <c r="A12" s="171" t="s">
        <v>152</v>
      </c>
      <c r="B12" s="183"/>
      <c r="C12" s="172"/>
      <c r="D12" s="172"/>
      <c r="E12" s="209">
        <f>(C12*D12)/2000</f>
        <v>0</v>
      </c>
      <c r="F12" s="172"/>
      <c r="G12" s="172"/>
      <c r="H12" s="173">
        <f>(((3.1415926*F12^2/4)*G12)*13)/2000</f>
        <v>0</v>
      </c>
      <c r="I12" s="174" t="s">
        <v>144</v>
      </c>
      <c r="J12" s="175">
        <v>0.48</v>
      </c>
      <c r="K12" s="161" t="s">
        <v>145</v>
      </c>
      <c r="L12" s="176"/>
      <c r="M12" s="175">
        <v>0.85</v>
      </c>
      <c r="N12" s="174" t="s">
        <v>146</v>
      </c>
      <c r="O12" s="177"/>
      <c r="P12" s="178">
        <f>H12*(J12/M12)</f>
        <v>0</v>
      </c>
      <c r="Q12" s="174" t="s">
        <v>147</v>
      </c>
      <c r="R12" s="158"/>
      <c r="S12" s="159"/>
    </row>
    <row r="13" spans="1:19" x14ac:dyDescent="0.25">
      <c r="A13" s="171"/>
      <c r="B13" s="179"/>
      <c r="C13" s="187"/>
      <c r="D13" s="187"/>
      <c r="E13" s="187"/>
      <c r="F13" s="187"/>
      <c r="G13" s="187"/>
      <c r="H13" s="185"/>
      <c r="I13" s="158"/>
      <c r="J13" s="181"/>
      <c r="K13" s="176" t="s">
        <v>148</v>
      </c>
      <c r="L13" s="176"/>
      <c r="M13" s="182"/>
      <c r="N13" s="177" t="s">
        <v>149</v>
      </c>
      <c r="O13" s="177"/>
      <c r="P13" s="158"/>
      <c r="Q13" s="177"/>
      <c r="R13" s="158"/>
      <c r="S13" s="159"/>
    </row>
    <row r="14" spans="1:19" x14ac:dyDescent="0.25">
      <c r="A14" s="188" t="s">
        <v>128</v>
      </c>
      <c r="B14" s="183"/>
      <c r="C14" s="183"/>
      <c r="D14" s="183"/>
      <c r="E14" s="209">
        <f>(C14*D14)/2000</f>
        <v>0</v>
      </c>
      <c r="F14" s="183"/>
      <c r="G14" s="183"/>
      <c r="H14" s="173">
        <f>(((3.1415926*F14^2/4)*G14)*13)/2000</f>
        <v>0</v>
      </c>
      <c r="I14" s="174" t="s">
        <v>144</v>
      </c>
      <c r="J14" s="175">
        <v>0.85</v>
      </c>
      <c r="K14" s="161" t="s">
        <v>145</v>
      </c>
      <c r="L14" s="176"/>
      <c r="M14" s="175">
        <v>0.85</v>
      </c>
      <c r="N14" s="174" t="s">
        <v>146</v>
      </c>
      <c r="O14" s="177"/>
      <c r="P14" s="178">
        <f>H14*(J14/M14)</f>
        <v>0</v>
      </c>
      <c r="Q14" s="174" t="s">
        <v>147</v>
      </c>
      <c r="R14" s="158"/>
      <c r="S14" s="159"/>
    </row>
    <row r="15" spans="1:19" x14ac:dyDescent="0.25">
      <c r="A15" s="189"/>
      <c r="B15" s="179"/>
      <c r="C15" s="187"/>
      <c r="D15" s="187"/>
      <c r="E15" s="187"/>
      <c r="F15" s="187"/>
      <c r="G15" s="187"/>
      <c r="H15" s="185"/>
      <c r="I15" s="158"/>
      <c r="J15" s="181"/>
      <c r="K15" s="176" t="s">
        <v>148</v>
      </c>
      <c r="L15" s="176"/>
      <c r="M15" s="182"/>
      <c r="N15" s="177" t="s">
        <v>149</v>
      </c>
      <c r="O15" s="177"/>
      <c r="P15" s="158"/>
      <c r="Q15" s="177"/>
      <c r="R15" s="158"/>
      <c r="S15" s="159"/>
    </row>
    <row r="16" spans="1:19" x14ac:dyDescent="0.25">
      <c r="A16" s="188" t="s">
        <v>128</v>
      </c>
      <c r="B16" s="183"/>
      <c r="C16" s="183"/>
      <c r="D16" s="183"/>
      <c r="E16" s="209">
        <f>(C16*D16)/2000</f>
        <v>0</v>
      </c>
      <c r="F16" s="183"/>
      <c r="G16" s="183"/>
      <c r="H16" s="173">
        <f>(((3.1415926*F16^2/4)*G16)*13)/2000</f>
        <v>0</v>
      </c>
      <c r="I16" s="174" t="s">
        <v>144</v>
      </c>
      <c r="J16" s="175">
        <v>0.5</v>
      </c>
      <c r="K16" s="161" t="s">
        <v>145</v>
      </c>
      <c r="L16" s="176"/>
      <c r="M16" s="175">
        <v>0.85</v>
      </c>
      <c r="N16" s="174" t="s">
        <v>146</v>
      </c>
      <c r="O16" s="177"/>
      <c r="P16" s="178">
        <f>H16*(J16/M16)</f>
        <v>0</v>
      </c>
      <c r="Q16" s="174" t="s">
        <v>147</v>
      </c>
      <c r="R16" s="158"/>
      <c r="S16" s="159"/>
    </row>
    <row r="17" spans="1:19" x14ac:dyDescent="0.25">
      <c r="A17" s="160"/>
      <c r="B17" s="158"/>
      <c r="C17" s="158"/>
      <c r="D17" s="158"/>
      <c r="E17" s="158"/>
      <c r="F17" s="158"/>
      <c r="G17" s="158"/>
      <c r="H17" s="158"/>
      <c r="I17" s="177" t="s">
        <v>148</v>
      </c>
      <c r="J17" s="177"/>
      <c r="K17" s="177"/>
      <c r="L17" s="177" t="s">
        <v>149</v>
      </c>
      <c r="M17" s="177"/>
      <c r="N17" s="177"/>
      <c r="O17" s="177"/>
      <c r="P17" s="158"/>
      <c r="Q17" s="177"/>
      <c r="R17" s="158"/>
      <c r="S17" s="159"/>
    </row>
    <row r="18" spans="1:19" x14ac:dyDescent="0.25">
      <c r="A18" s="160"/>
      <c r="B18" s="158"/>
      <c r="C18" s="158"/>
      <c r="D18" s="158"/>
      <c r="E18" s="1"/>
      <c r="F18" s="158"/>
      <c r="G18" s="158"/>
      <c r="H18" s="158"/>
      <c r="I18" s="177"/>
      <c r="J18" s="177"/>
      <c r="K18" s="177"/>
      <c r="L18" s="177"/>
      <c r="M18" s="177"/>
      <c r="N18" s="177"/>
      <c r="O18" s="158"/>
      <c r="P18" s="190">
        <f>SUM(P6:P16)</f>
        <v>0</v>
      </c>
      <c r="Q18" s="174" t="s">
        <v>153</v>
      </c>
      <c r="R18" s="158"/>
      <c r="S18" s="159"/>
    </row>
    <row r="19" spans="1:19" x14ac:dyDescent="0.25">
      <c r="A19" s="191" t="s">
        <v>154</v>
      </c>
      <c r="B19" s="192">
        <f>SUM(B6:B16)</f>
        <v>0</v>
      </c>
      <c r="C19" s="208"/>
      <c r="D19" s="208"/>
      <c r="E19" s="193">
        <f>E16+E14+E12+E10+E8+E6</f>
        <v>0</v>
      </c>
      <c r="F19" s="192" t="s">
        <v>155</v>
      </c>
      <c r="G19" s="194"/>
      <c r="H19" s="158"/>
      <c r="I19" s="177"/>
      <c r="J19" s="177"/>
      <c r="K19" s="177"/>
      <c r="L19" s="177"/>
      <c r="M19" s="177"/>
      <c r="N19" s="177"/>
      <c r="O19" s="158"/>
      <c r="P19" s="195">
        <f>E19</f>
        <v>0</v>
      </c>
      <c r="Q19" s="196" t="s">
        <v>156</v>
      </c>
      <c r="R19" s="158"/>
      <c r="S19" s="159"/>
    </row>
    <row r="20" spans="1:19" x14ac:dyDescent="0.25">
      <c r="A20" s="197" t="s">
        <v>157</v>
      </c>
      <c r="B20" s="192" t="e">
        <f>AVERAGE(B6:B16)</f>
        <v>#DIV/0!</v>
      </c>
      <c r="C20" s="162"/>
      <c r="D20" s="162"/>
      <c r="E20" s="158"/>
      <c r="F20" s="158"/>
      <c r="G20" s="158"/>
      <c r="H20" s="158"/>
      <c r="I20" s="177"/>
      <c r="J20" s="177"/>
      <c r="K20" s="177"/>
      <c r="L20" s="177"/>
      <c r="M20" s="177"/>
      <c r="N20" s="177"/>
      <c r="O20" s="158"/>
      <c r="P20" s="198">
        <f>SUM(P18:P19)</f>
        <v>0</v>
      </c>
      <c r="Q20" s="199" t="s">
        <v>158</v>
      </c>
      <c r="R20" s="158"/>
      <c r="S20" s="159"/>
    </row>
    <row r="21" spans="1:19" x14ac:dyDescent="0.25">
      <c r="A21" s="160"/>
      <c r="B21" s="158"/>
      <c r="C21" s="158"/>
      <c r="D21" s="158"/>
      <c r="E21" s="158"/>
      <c r="F21" s="158"/>
      <c r="G21" s="158"/>
      <c r="H21" s="158"/>
      <c r="I21" s="177"/>
      <c r="J21" s="177"/>
      <c r="K21" s="177"/>
      <c r="L21" s="177"/>
      <c r="M21" s="177"/>
      <c r="N21" s="177"/>
      <c r="O21" s="158"/>
      <c r="P21" s="200" t="e">
        <f>P20/B20</f>
        <v>#DIV/0!</v>
      </c>
      <c r="Q21" s="174" t="s">
        <v>159</v>
      </c>
      <c r="R21" s="158"/>
      <c r="S21" s="159"/>
    </row>
    <row r="22" spans="1:19" x14ac:dyDescent="0.25">
      <c r="A22" s="201"/>
      <c r="B22" s="1"/>
      <c r="C22" s="1"/>
      <c r="D22" s="1"/>
      <c r="E22" s="1"/>
      <c r="F22" s="1"/>
      <c r="G22" s="1"/>
      <c r="H22" s="1"/>
      <c r="I22" s="202"/>
      <c r="J22" s="202"/>
      <c r="K22" s="202"/>
      <c r="L22" s="202"/>
      <c r="M22" s="202"/>
      <c r="N22" s="202"/>
      <c r="O22" s="1"/>
      <c r="P22" s="203"/>
      <c r="Q22" s="204"/>
      <c r="R22" s="1"/>
      <c r="S22" s="205"/>
    </row>
  </sheetData>
  <mergeCells count="2">
    <mergeCell ref="B1:I1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tabSelected="1" workbookViewId="0">
      <selection activeCell="E22" sqref="E22"/>
    </sheetView>
  </sheetViews>
  <sheetFormatPr defaultRowHeight="15" x14ac:dyDescent="0.25"/>
  <cols>
    <col min="1" max="1" width="21.28515625" customWidth="1"/>
    <col min="2" max="2" width="12.42578125" customWidth="1"/>
    <col min="3" max="4" width="13.5703125" customWidth="1"/>
    <col min="5" max="5" width="14.5703125" customWidth="1"/>
    <col min="6" max="6" width="12" customWidth="1"/>
    <col min="7" max="7" width="10.140625" customWidth="1"/>
    <col min="8" max="8" width="14.5703125" customWidth="1"/>
    <col min="9" max="9" width="10.85546875" customWidth="1"/>
    <col min="10" max="10" width="10.42578125" customWidth="1"/>
  </cols>
  <sheetData>
    <row r="1" spans="1:12" ht="21" x14ac:dyDescent="0.35">
      <c r="A1" s="279" t="s">
        <v>32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2" x14ac:dyDescent="0.25">
      <c r="A2" s="280" t="s">
        <v>46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2" ht="15.75" thickBot="1" x14ac:dyDescent="0.3">
      <c r="C3" s="17"/>
      <c r="L3" s="18" t="s">
        <v>33</v>
      </c>
    </row>
    <row r="4" spans="1:12" ht="15.75" thickBot="1" x14ac:dyDescent="0.3">
      <c r="A4" s="40"/>
      <c r="B4" s="41" t="str">
        <f>Crop!C3</f>
        <v>Corn Silage</v>
      </c>
      <c r="C4" s="41" t="str">
        <f>Crop!D3</f>
        <v>Corn (bu)</v>
      </c>
      <c r="D4" s="44" t="str">
        <f>Crop!E3</f>
        <v>Alfalfa Hay</v>
      </c>
      <c r="E4" s="41" t="str">
        <f>Crop!G3</f>
        <v>Snaplage</v>
      </c>
      <c r="F4" s="41" t="str">
        <f>Crop!H3</f>
        <v>Grass Hay</v>
      </c>
      <c r="G4" s="41">
        <f>Crop!I3</f>
        <v>0</v>
      </c>
      <c r="H4" s="41">
        <f>Crop!J3</f>
        <v>0</v>
      </c>
      <c r="I4" s="41"/>
      <c r="J4" s="42"/>
      <c r="L4" s="212" t="s">
        <v>163</v>
      </c>
    </row>
    <row r="5" spans="1:12" x14ac:dyDescent="0.25">
      <c r="A5" s="19" t="s">
        <v>34</v>
      </c>
      <c r="B5" s="32"/>
      <c r="C5" s="32"/>
      <c r="D5" s="32"/>
      <c r="E5" s="32"/>
      <c r="F5" s="32"/>
      <c r="G5" s="32"/>
      <c r="H5" s="32"/>
      <c r="I5" s="32"/>
      <c r="J5" s="33"/>
      <c r="K5" t="s">
        <v>124</v>
      </c>
      <c r="L5" s="20"/>
    </row>
    <row r="6" spans="1:12" ht="15.75" thickBot="1" x14ac:dyDescent="0.3">
      <c r="A6" s="21" t="s">
        <v>172</v>
      </c>
      <c r="B6" s="22">
        <f>Crop!C14</f>
        <v>0</v>
      </c>
      <c r="C6" s="22">
        <f>Crop!D14</f>
        <v>0</v>
      </c>
      <c r="D6" s="22">
        <f>Crop!E14+Crop!F14</f>
        <v>0</v>
      </c>
      <c r="E6" s="22">
        <f>Crop!G14</f>
        <v>0</v>
      </c>
      <c r="F6" s="22">
        <f>Crop!H14</f>
        <v>0</v>
      </c>
      <c r="G6" s="22">
        <f>Crop!I14</f>
        <v>0</v>
      </c>
      <c r="H6" s="22">
        <f>Crop!J14</f>
        <v>0</v>
      </c>
      <c r="I6" s="22"/>
      <c r="J6" s="23"/>
    </row>
    <row r="7" spans="1:12" x14ac:dyDescent="0.25">
      <c r="A7" s="24" t="s">
        <v>173</v>
      </c>
      <c r="B7" s="25"/>
      <c r="C7" s="25"/>
      <c r="D7" s="25"/>
      <c r="E7" s="25"/>
      <c r="F7" s="25"/>
      <c r="G7" s="25"/>
      <c r="H7" s="25"/>
      <c r="I7" s="25"/>
      <c r="J7" s="26"/>
    </row>
    <row r="8" spans="1:12" x14ac:dyDescent="0.25">
      <c r="A8" s="27" t="s">
        <v>174</v>
      </c>
      <c r="B8" s="28"/>
      <c r="C8" s="28"/>
      <c r="D8" s="28"/>
      <c r="E8" s="28"/>
      <c r="F8" s="28"/>
      <c r="G8" s="28"/>
      <c r="H8" s="28"/>
      <c r="I8" s="28"/>
      <c r="J8" s="29"/>
    </row>
    <row r="9" spans="1:12" x14ac:dyDescent="0.25">
      <c r="A9" s="27" t="s">
        <v>175</v>
      </c>
      <c r="B9" s="28"/>
      <c r="C9" s="28"/>
      <c r="D9" s="28"/>
      <c r="E9" s="28"/>
      <c r="F9" s="28"/>
      <c r="G9" s="28"/>
      <c r="H9" s="28"/>
      <c r="I9" s="28"/>
      <c r="J9" s="29"/>
      <c r="K9" t="s">
        <v>125</v>
      </c>
    </row>
    <row r="10" spans="1:12" ht="15.75" thickBot="1" x14ac:dyDescent="0.3">
      <c r="A10" s="21" t="s">
        <v>35</v>
      </c>
      <c r="B10" s="22">
        <f>B5+B6+B7-B8-B9</f>
        <v>0</v>
      </c>
      <c r="C10" s="22">
        <f t="shared" ref="C10:J10" si="0">C5+C6+C7-C8-C9</f>
        <v>0</v>
      </c>
      <c r="D10" s="22">
        <f t="shared" si="0"/>
        <v>0</v>
      </c>
      <c r="E10" s="22">
        <f t="shared" si="0"/>
        <v>0</v>
      </c>
      <c r="F10" s="22">
        <f t="shared" si="0"/>
        <v>0</v>
      </c>
      <c r="G10" s="22">
        <f t="shared" si="0"/>
        <v>0</v>
      </c>
      <c r="H10" s="22">
        <f t="shared" si="0"/>
        <v>0</v>
      </c>
      <c r="I10" s="22">
        <f t="shared" si="0"/>
        <v>0</v>
      </c>
      <c r="J10" s="23">
        <f t="shared" si="0"/>
        <v>0</v>
      </c>
    </row>
    <row r="11" spans="1:12" ht="15.75" thickBot="1" x14ac:dyDescent="0.3">
      <c r="A11" s="30"/>
      <c r="B11" s="4"/>
      <c r="C11" s="4"/>
      <c r="D11" s="4"/>
      <c r="E11" s="4"/>
      <c r="F11" s="4"/>
      <c r="G11" s="4"/>
      <c r="H11" s="4"/>
      <c r="I11" s="4"/>
      <c r="J11" s="31"/>
    </row>
    <row r="12" spans="1:12" x14ac:dyDescent="0.25">
      <c r="A12" s="19" t="s">
        <v>36</v>
      </c>
      <c r="B12" s="32"/>
      <c r="C12" s="32"/>
      <c r="D12" s="32"/>
      <c r="E12" s="32"/>
      <c r="F12" s="32"/>
      <c r="G12" s="32"/>
      <c r="H12" s="32"/>
      <c r="I12" s="32"/>
      <c r="J12" s="33"/>
    </row>
    <row r="13" spans="1:12" x14ac:dyDescent="0.25">
      <c r="A13" s="27" t="s">
        <v>37</v>
      </c>
      <c r="B13" s="28"/>
      <c r="C13" s="28"/>
      <c r="D13" s="28"/>
      <c r="E13" s="28"/>
      <c r="F13" s="28"/>
      <c r="G13" s="28"/>
      <c r="H13" s="28"/>
      <c r="I13" s="28"/>
      <c r="J13" s="29"/>
    </row>
    <row r="14" spans="1:12" ht="15.75" thickBot="1" x14ac:dyDescent="0.3">
      <c r="A14" s="21" t="s">
        <v>38</v>
      </c>
      <c r="B14" s="22">
        <f>SUM(B12:B13)</f>
        <v>0</v>
      </c>
      <c r="C14" s="22">
        <f t="shared" ref="C14:J14" si="1">SUM(C12:C13)</f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3">
        <f t="shared" si="1"/>
        <v>0</v>
      </c>
    </row>
    <row r="15" spans="1:12" x14ac:dyDescent="0.25">
      <c r="A15" s="19" t="s">
        <v>42</v>
      </c>
      <c r="B15" s="32"/>
      <c r="C15" s="32"/>
      <c r="D15" s="32"/>
      <c r="E15" s="32"/>
      <c r="F15" s="32"/>
      <c r="G15" s="32"/>
      <c r="H15" s="32"/>
      <c r="I15" s="32"/>
      <c r="J15" s="33"/>
    </row>
    <row r="16" spans="1:12" x14ac:dyDescent="0.25">
      <c r="A16" s="24" t="s">
        <v>45</v>
      </c>
      <c r="B16" s="25"/>
      <c r="C16" s="25"/>
      <c r="D16" s="25"/>
      <c r="E16" s="25"/>
      <c r="F16" s="25"/>
      <c r="G16" s="25"/>
      <c r="H16" s="25"/>
      <c r="I16" s="25"/>
      <c r="J16" s="26"/>
    </row>
    <row r="17" spans="1:10" x14ac:dyDescent="0.25">
      <c r="A17" s="27" t="s">
        <v>43</v>
      </c>
      <c r="B17" s="28"/>
      <c r="C17" s="28"/>
      <c r="D17" s="28"/>
      <c r="E17" s="28"/>
      <c r="F17" s="28"/>
      <c r="G17" s="28"/>
      <c r="H17" s="28"/>
      <c r="I17" s="28"/>
      <c r="J17" s="29"/>
    </row>
    <row r="18" spans="1:10" ht="15.75" thickBot="1" x14ac:dyDescent="0.3">
      <c r="A18" s="21" t="s">
        <v>44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x14ac:dyDescent="0.25">
      <c r="A19" s="24" t="s">
        <v>39</v>
      </c>
      <c r="B19" s="36">
        <f>SUM(B14:B18)</f>
        <v>0</v>
      </c>
      <c r="C19" s="36">
        <f t="shared" ref="C19:J19" si="2">SUM(C14:C18)</f>
        <v>0</v>
      </c>
      <c r="D19" s="36">
        <f t="shared" si="2"/>
        <v>0</v>
      </c>
      <c r="E19" s="36">
        <f t="shared" si="2"/>
        <v>0</v>
      </c>
      <c r="F19" s="36">
        <f t="shared" si="2"/>
        <v>0</v>
      </c>
      <c r="G19" s="36">
        <f t="shared" si="2"/>
        <v>0</v>
      </c>
      <c r="H19" s="36">
        <f t="shared" si="2"/>
        <v>0</v>
      </c>
      <c r="I19" s="36">
        <f t="shared" si="2"/>
        <v>0</v>
      </c>
      <c r="J19" s="37">
        <f t="shared" si="2"/>
        <v>0</v>
      </c>
    </row>
    <row r="20" spans="1:10" ht="15.75" thickBot="1" x14ac:dyDescent="0.3">
      <c r="A20" s="21" t="s">
        <v>40</v>
      </c>
      <c r="B20" s="38">
        <f>B10-B19</f>
        <v>0</v>
      </c>
      <c r="C20" s="38">
        <f t="shared" ref="C20:J20" si="3">C10-C19</f>
        <v>0</v>
      </c>
      <c r="D20" s="38">
        <f t="shared" si="3"/>
        <v>0</v>
      </c>
      <c r="E20" s="38">
        <f t="shared" si="3"/>
        <v>0</v>
      </c>
      <c r="F20" s="38">
        <f t="shared" si="3"/>
        <v>0</v>
      </c>
      <c r="G20" s="38">
        <f t="shared" si="3"/>
        <v>0</v>
      </c>
      <c r="H20" s="38">
        <f t="shared" si="3"/>
        <v>0</v>
      </c>
      <c r="I20" s="38">
        <f t="shared" si="3"/>
        <v>0</v>
      </c>
      <c r="J20" s="39">
        <f t="shared" si="3"/>
        <v>0</v>
      </c>
    </row>
  </sheetData>
  <mergeCells count="2">
    <mergeCell ref="A1:J1"/>
    <mergeCell ref="A2:J2"/>
  </mergeCells>
  <pageMargins left="0.7" right="0.7" top="0.75" bottom="0.75" header="0.3" footer="0.3"/>
  <pageSetup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zoomScaleNormal="100" workbookViewId="0">
      <selection activeCell="O13" sqref="O13"/>
    </sheetView>
  </sheetViews>
  <sheetFormatPr defaultRowHeight="15" x14ac:dyDescent="0.25"/>
  <cols>
    <col min="2" max="2" width="31" customWidth="1"/>
    <col min="3" max="12" width="7.7109375" customWidth="1"/>
    <col min="13" max="13" width="9.28515625" customWidth="1"/>
    <col min="14" max="14" width="12.140625" customWidth="1"/>
    <col min="15" max="17" width="7.7109375" customWidth="1"/>
  </cols>
  <sheetData>
    <row r="1" spans="1:17" ht="21" thickBot="1" x14ac:dyDescent="0.35">
      <c r="A1" s="105" t="s">
        <v>103</v>
      </c>
      <c r="B1" s="106"/>
      <c r="C1" s="106"/>
      <c r="D1" s="107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9.7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9" customHeight="1" thickBot="1" x14ac:dyDescent="0.3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9"/>
      <c r="L3" s="108"/>
      <c r="M3" s="108"/>
      <c r="N3" s="108"/>
      <c r="O3" s="108"/>
      <c r="P3" s="108"/>
      <c r="Q3" s="108"/>
    </row>
    <row r="4" spans="1:17" ht="18" x14ac:dyDescent="0.25">
      <c r="A4" s="108"/>
      <c r="B4" s="110" t="s">
        <v>104</v>
      </c>
      <c r="C4" s="111"/>
      <c r="D4" s="112"/>
      <c r="E4" s="108"/>
      <c r="F4" s="108"/>
      <c r="G4" s="108"/>
      <c r="H4" s="108"/>
      <c r="I4" s="108"/>
      <c r="J4" s="108"/>
      <c r="K4" s="110" t="s">
        <v>105</v>
      </c>
      <c r="L4" s="111"/>
      <c r="M4" s="111"/>
      <c r="N4" s="111"/>
      <c r="O4" s="112"/>
      <c r="P4" s="108"/>
      <c r="Q4" s="108"/>
    </row>
    <row r="5" spans="1:17" ht="18.75" thickBot="1" x14ac:dyDescent="0.3">
      <c r="A5" s="108"/>
      <c r="B5" s="113" t="s">
        <v>106</v>
      </c>
      <c r="C5" s="114"/>
      <c r="D5" s="115"/>
      <c r="E5" s="108"/>
      <c r="F5" s="108"/>
      <c r="G5" s="108"/>
      <c r="H5" s="108"/>
      <c r="I5" s="108"/>
      <c r="J5" s="108"/>
      <c r="K5" s="116" t="s">
        <v>107</v>
      </c>
      <c r="L5" s="117"/>
      <c r="M5" s="117"/>
      <c r="N5" s="117"/>
      <c r="O5" s="118"/>
      <c r="P5" s="108"/>
      <c r="Q5" s="108"/>
    </row>
    <row r="6" spans="1:17" ht="15.75" thickBot="1" x14ac:dyDescent="0.3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 ht="12.95" customHeight="1" thickBot="1" x14ac:dyDescent="0.3">
      <c r="A7" s="119" t="s">
        <v>77</v>
      </c>
      <c r="B7" s="120" t="s">
        <v>78</v>
      </c>
      <c r="C7" s="120" t="s">
        <v>108</v>
      </c>
      <c r="D7" s="120" t="s">
        <v>109</v>
      </c>
      <c r="E7" s="121" t="s">
        <v>110</v>
      </c>
      <c r="F7" s="120" t="s">
        <v>111</v>
      </c>
      <c r="G7" s="120" t="s">
        <v>79</v>
      </c>
      <c r="H7" s="120" t="s">
        <v>80</v>
      </c>
      <c r="I7" s="122" t="s">
        <v>81</v>
      </c>
      <c r="J7" s="119" t="s">
        <v>77</v>
      </c>
      <c r="K7" s="123" t="s">
        <v>78</v>
      </c>
      <c r="L7" s="120" t="s">
        <v>108</v>
      </c>
      <c r="M7" s="120" t="s">
        <v>112</v>
      </c>
      <c r="N7" s="120" t="s">
        <v>110</v>
      </c>
      <c r="O7" s="120" t="s">
        <v>79</v>
      </c>
      <c r="P7" s="120" t="s">
        <v>80</v>
      </c>
      <c r="Q7" s="122" t="s">
        <v>81</v>
      </c>
    </row>
    <row r="8" spans="1:17" ht="12.95" customHeight="1" x14ac:dyDescent="0.25">
      <c r="A8" s="124" t="s">
        <v>82</v>
      </c>
      <c r="B8" s="125"/>
      <c r="C8" s="126"/>
      <c r="D8" s="101"/>
      <c r="E8" s="127">
        <f>N8</f>
        <v>0</v>
      </c>
      <c r="F8" s="127">
        <f>D8</f>
        <v>0</v>
      </c>
      <c r="G8" s="101"/>
      <c r="H8" s="101"/>
      <c r="I8" s="101"/>
      <c r="J8" s="124" t="s">
        <v>82</v>
      </c>
      <c r="K8" s="128"/>
      <c r="L8" s="126"/>
      <c r="M8" s="101"/>
      <c r="N8" s="101"/>
      <c r="O8" s="101"/>
      <c r="P8" s="101"/>
      <c r="Q8" s="129"/>
    </row>
    <row r="9" spans="1:17" ht="12.95" customHeight="1" x14ac:dyDescent="0.25">
      <c r="A9" s="130" t="s">
        <v>83</v>
      </c>
      <c r="B9" s="131">
        <f>B8+C8+D8+E8-F8-G8-H8-I8</f>
        <v>0</v>
      </c>
      <c r="C9" s="101"/>
      <c r="D9" s="101"/>
      <c r="E9" s="127">
        <f t="shared" ref="E9:E20" si="0">N9</f>
        <v>0</v>
      </c>
      <c r="F9" s="127">
        <f t="shared" ref="F9:F20" si="1">D9</f>
        <v>0</v>
      </c>
      <c r="G9" s="101"/>
      <c r="H9" s="101"/>
      <c r="I9" s="101"/>
      <c r="J9" s="130" t="s">
        <v>83</v>
      </c>
      <c r="K9" s="132">
        <f>K8+L8+M8-N8-O8-P8-Q8</f>
        <v>0</v>
      </c>
      <c r="L9" s="101"/>
      <c r="M9" s="101"/>
      <c r="N9" s="101"/>
      <c r="O9" s="101"/>
      <c r="P9" s="101"/>
      <c r="Q9" s="129"/>
    </row>
    <row r="10" spans="1:17" ht="12.95" customHeight="1" x14ac:dyDescent="0.25">
      <c r="A10" s="130" t="s">
        <v>84</v>
      </c>
      <c r="B10" s="131">
        <f t="shared" ref="B10:B20" si="2">B9+C9+D9+E9-F9-G9-H9-I9</f>
        <v>0</v>
      </c>
      <c r="C10" s="101"/>
      <c r="D10" s="101"/>
      <c r="E10" s="127">
        <f t="shared" si="0"/>
        <v>0</v>
      </c>
      <c r="F10" s="127">
        <f t="shared" si="1"/>
        <v>0</v>
      </c>
      <c r="G10" s="101"/>
      <c r="H10" s="101"/>
      <c r="I10" s="101"/>
      <c r="J10" s="130" t="s">
        <v>84</v>
      </c>
      <c r="K10" s="132">
        <f t="shared" ref="K10:K20" si="3">K9+L9+M9-N9-O9-P9-Q9</f>
        <v>0</v>
      </c>
      <c r="L10" s="101"/>
      <c r="M10" s="101"/>
      <c r="N10" s="101"/>
      <c r="O10" s="101"/>
      <c r="P10" s="101"/>
      <c r="Q10" s="129"/>
    </row>
    <row r="11" spans="1:17" ht="12.95" customHeight="1" x14ac:dyDescent="0.25">
      <c r="A11" s="130" t="s">
        <v>85</v>
      </c>
      <c r="B11" s="131">
        <f t="shared" si="2"/>
        <v>0</v>
      </c>
      <c r="C11" s="101"/>
      <c r="D11" s="101"/>
      <c r="E11" s="127">
        <f t="shared" si="0"/>
        <v>0</v>
      </c>
      <c r="F11" s="127">
        <f t="shared" si="1"/>
        <v>0</v>
      </c>
      <c r="G11" s="101"/>
      <c r="H11" s="101"/>
      <c r="I11" s="101"/>
      <c r="J11" s="130" t="s">
        <v>85</v>
      </c>
      <c r="K11" s="132">
        <f t="shared" si="3"/>
        <v>0</v>
      </c>
      <c r="L11" s="101"/>
      <c r="M11" s="101"/>
      <c r="N11" s="101"/>
      <c r="O11" s="101"/>
      <c r="P11" s="101"/>
      <c r="Q11" s="129"/>
    </row>
    <row r="12" spans="1:17" ht="12.95" customHeight="1" x14ac:dyDescent="0.25">
      <c r="A12" s="130" t="s">
        <v>86</v>
      </c>
      <c r="B12" s="131">
        <f t="shared" si="2"/>
        <v>0</v>
      </c>
      <c r="C12" s="101"/>
      <c r="D12" s="101"/>
      <c r="E12" s="127">
        <f t="shared" si="0"/>
        <v>0</v>
      </c>
      <c r="F12" s="127">
        <f t="shared" si="1"/>
        <v>0</v>
      </c>
      <c r="G12" s="101"/>
      <c r="H12" s="101"/>
      <c r="I12" s="101"/>
      <c r="J12" s="130" t="s">
        <v>86</v>
      </c>
      <c r="K12" s="132">
        <f t="shared" si="3"/>
        <v>0</v>
      </c>
      <c r="L12" s="101"/>
      <c r="M12" s="101"/>
      <c r="N12" s="101"/>
      <c r="O12" s="101"/>
      <c r="P12" s="101"/>
      <c r="Q12" s="129"/>
    </row>
    <row r="13" spans="1:17" ht="12.95" customHeight="1" x14ac:dyDescent="0.25">
      <c r="A13" s="130" t="s">
        <v>87</v>
      </c>
      <c r="B13" s="131">
        <f t="shared" si="2"/>
        <v>0</v>
      </c>
      <c r="C13" s="101"/>
      <c r="D13" s="101"/>
      <c r="E13" s="127">
        <f t="shared" si="0"/>
        <v>0</v>
      </c>
      <c r="F13" s="127">
        <f t="shared" si="1"/>
        <v>0</v>
      </c>
      <c r="G13" s="101"/>
      <c r="H13" s="101"/>
      <c r="I13" s="101"/>
      <c r="J13" s="130" t="s">
        <v>87</v>
      </c>
      <c r="K13" s="132">
        <f t="shared" si="3"/>
        <v>0</v>
      </c>
      <c r="L13" s="101"/>
      <c r="M13" s="101"/>
      <c r="N13" s="101"/>
      <c r="O13" s="101"/>
      <c r="P13" s="101"/>
      <c r="Q13" s="129"/>
    </row>
    <row r="14" spans="1:17" ht="12.95" customHeight="1" x14ac:dyDescent="0.25">
      <c r="A14" s="130" t="s">
        <v>88</v>
      </c>
      <c r="B14" s="131">
        <f t="shared" si="2"/>
        <v>0</v>
      </c>
      <c r="C14" s="101"/>
      <c r="D14" s="101"/>
      <c r="E14" s="127">
        <f t="shared" si="0"/>
        <v>0</v>
      </c>
      <c r="F14" s="127">
        <f t="shared" si="1"/>
        <v>0</v>
      </c>
      <c r="G14" s="101"/>
      <c r="H14" s="101"/>
      <c r="I14" s="101"/>
      <c r="J14" s="130" t="s">
        <v>88</v>
      </c>
      <c r="K14" s="132">
        <f t="shared" si="3"/>
        <v>0</v>
      </c>
      <c r="L14" s="101"/>
      <c r="M14" s="101"/>
      <c r="N14" s="101"/>
      <c r="O14" s="101"/>
      <c r="P14" s="101"/>
      <c r="Q14" s="129"/>
    </row>
    <row r="15" spans="1:17" ht="12.95" customHeight="1" x14ac:dyDescent="0.25">
      <c r="A15" s="130" t="s">
        <v>89</v>
      </c>
      <c r="B15" s="131">
        <f t="shared" si="2"/>
        <v>0</v>
      </c>
      <c r="C15" s="101"/>
      <c r="D15" s="101"/>
      <c r="E15" s="127">
        <f t="shared" si="0"/>
        <v>0</v>
      </c>
      <c r="F15" s="127">
        <f t="shared" si="1"/>
        <v>0</v>
      </c>
      <c r="G15" s="101"/>
      <c r="H15" s="101"/>
      <c r="I15" s="101"/>
      <c r="J15" s="130" t="s">
        <v>89</v>
      </c>
      <c r="K15" s="132">
        <f t="shared" si="3"/>
        <v>0</v>
      </c>
      <c r="L15" s="101"/>
      <c r="M15" s="101"/>
      <c r="N15" s="101"/>
      <c r="O15" s="101"/>
      <c r="P15" s="101"/>
      <c r="Q15" s="129"/>
    </row>
    <row r="16" spans="1:17" ht="12.95" customHeight="1" x14ac:dyDescent="0.25">
      <c r="A16" s="130" t="s">
        <v>90</v>
      </c>
      <c r="B16" s="131">
        <f t="shared" si="2"/>
        <v>0</v>
      </c>
      <c r="C16" s="101"/>
      <c r="D16" s="101"/>
      <c r="E16" s="127">
        <f t="shared" si="0"/>
        <v>0</v>
      </c>
      <c r="F16" s="127">
        <f t="shared" si="1"/>
        <v>0</v>
      </c>
      <c r="G16" s="101"/>
      <c r="H16" s="101"/>
      <c r="I16" s="101"/>
      <c r="J16" s="130" t="s">
        <v>90</v>
      </c>
      <c r="K16" s="132">
        <f t="shared" si="3"/>
        <v>0</v>
      </c>
      <c r="L16" s="101"/>
      <c r="M16" s="101"/>
      <c r="N16" s="101"/>
      <c r="O16" s="101"/>
      <c r="P16" s="101"/>
      <c r="Q16" s="129"/>
    </row>
    <row r="17" spans="1:17" ht="12.95" customHeight="1" x14ac:dyDescent="0.25">
      <c r="A17" s="130" t="s">
        <v>91</v>
      </c>
      <c r="B17" s="131">
        <f t="shared" si="2"/>
        <v>0</v>
      </c>
      <c r="C17" s="101"/>
      <c r="D17" s="101"/>
      <c r="E17" s="127">
        <f t="shared" si="0"/>
        <v>0</v>
      </c>
      <c r="F17" s="127">
        <f t="shared" si="1"/>
        <v>0</v>
      </c>
      <c r="G17" s="101"/>
      <c r="H17" s="101"/>
      <c r="I17" s="101"/>
      <c r="J17" s="130" t="s">
        <v>91</v>
      </c>
      <c r="K17" s="132">
        <f t="shared" si="3"/>
        <v>0</v>
      </c>
      <c r="L17" s="101"/>
      <c r="M17" s="101"/>
      <c r="N17" s="101"/>
      <c r="O17" s="101"/>
      <c r="P17" s="101"/>
      <c r="Q17" s="129"/>
    </row>
    <row r="18" spans="1:17" ht="12.95" customHeight="1" x14ac:dyDescent="0.25">
      <c r="A18" s="130" t="s">
        <v>92</v>
      </c>
      <c r="B18" s="131">
        <f t="shared" si="2"/>
        <v>0</v>
      </c>
      <c r="C18" s="101"/>
      <c r="D18" s="101"/>
      <c r="E18" s="127">
        <f t="shared" si="0"/>
        <v>0</v>
      </c>
      <c r="F18" s="127">
        <f t="shared" si="1"/>
        <v>0</v>
      </c>
      <c r="G18" s="101"/>
      <c r="H18" s="101"/>
      <c r="I18" s="101"/>
      <c r="J18" s="130" t="s">
        <v>92</v>
      </c>
      <c r="K18" s="132">
        <f t="shared" si="3"/>
        <v>0</v>
      </c>
      <c r="L18" s="101"/>
      <c r="M18" s="101"/>
      <c r="N18" s="101"/>
      <c r="O18" s="101"/>
      <c r="P18" s="101"/>
      <c r="Q18" s="129"/>
    </row>
    <row r="19" spans="1:17" ht="12.95" customHeight="1" x14ac:dyDescent="0.25">
      <c r="A19" s="130" t="s">
        <v>93</v>
      </c>
      <c r="B19" s="131">
        <f t="shared" si="2"/>
        <v>0</v>
      </c>
      <c r="C19" s="101"/>
      <c r="D19" s="101"/>
      <c r="E19" s="127">
        <f t="shared" si="0"/>
        <v>0</v>
      </c>
      <c r="F19" s="127">
        <f t="shared" si="1"/>
        <v>0</v>
      </c>
      <c r="G19" s="101"/>
      <c r="H19" s="101"/>
      <c r="I19" s="101"/>
      <c r="J19" s="130" t="s">
        <v>93</v>
      </c>
      <c r="K19" s="132">
        <f t="shared" si="3"/>
        <v>0</v>
      </c>
      <c r="L19" s="101"/>
      <c r="M19" s="101"/>
      <c r="N19" s="101"/>
      <c r="O19" s="101"/>
      <c r="P19" s="101"/>
      <c r="Q19" s="129"/>
    </row>
    <row r="20" spans="1:17" ht="12.95" customHeight="1" thickBot="1" x14ac:dyDescent="0.3">
      <c r="A20" s="133" t="s">
        <v>94</v>
      </c>
      <c r="B20" s="134">
        <f t="shared" si="2"/>
        <v>0</v>
      </c>
      <c r="C20" s="102"/>
      <c r="D20" s="102"/>
      <c r="E20" s="127">
        <f t="shared" si="0"/>
        <v>0</v>
      </c>
      <c r="F20" s="127">
        <f t="shared" si="1"/>
        <v>0</v>
      </c>
      <c r="G20" s="102"/>
      <c r="H20" s="102"/>
      <c r="I20" s="135"/>
      <c r="J20" s="133" t="s">
        <v>94</v>
      </c>
      <c r="K20" s="136">
        <f t="shared" si="3"/>
        <v>0</v>
      </c>
      <c r="L20" s="102"/>
      <c r="M20" s="102"/>
      <c r="N20" s="102"/>
      <c r="O20" s="102"/>
      <c r="P20" s="102"/>
      <c r="Q20" s="135"/>
    </row>
    <row r="21" spans="1:17" ht="12.95" customHeight="1" thickBot="1" x14ac:dyDescent="0.3">
      <c r="A21" s="137"/>
      <c r="B21" s="138" t="s">
        <v>95</v>
      </c>
      <c r="C21" s="139">
        <f>SUM(C8:C20)</f>
        <v>0</v>
      </c>
      <c r="D21" s="140">
        <f t="shared" ref="D21:I21" si="4">SUM(D8:D20)</f>
        <v>0</v>
      </c>
      <c r="E21" s="140">
        <f t="shared" si="4"/>
        <v>0</v>
      </c>
      <c r="F21" s="140">
        <f t="shared" si="4"/>
        <v>0</v>
      </c>
      <c r="G21" s="140">
        <f t="shared" si="4"/>
        <v>0</v>
      </c>
      <c r="H21" s="140">
        <f t="shared" si="4"/>
        <v>0</v>
      </c>
      <c r="I21" s="141">
        <f t="shared" si="4"/>
        <v>0</v>
      </c>
      <c r="J21" s="137"/>
      <c r="K21" s="138" t="s">
        <v>95</v>
      </c>
      <c r="L21" s="142">
        <f t="shared" ref="L21:Q21" si="5">SUM(L8:L20)</f>
        <v>0</v>
      </c>
      <c r="M21" s="143">
        <f t="shared" si="5"/>
        <v>0</v>
      </c>
      <c r="N21" s="143">
        <f t="shared" si="5"/>
        <v>0</v>
      </c>
      <c r="O21" s="143">
        <f t="shared" si="5"/>
        <v>0</v>
      </c>
      <c r="P21" s="143">
        <f t="shared" si="5"/>
        <v>0</v>
      </c>
      <c r="Q21" s="144">
        <f t="shared" si="5"/>
        <v>0</v>
      </c>
    </row>
    <row r="22" spans="1:17" ht="12.95" customHeight="1" thickBot="1" x14ac:dyDescent="0.3">
      <c r="A22" s="145" t="s">
        <v>96</v>
      </c>
      <c r="B22" s="146">
        <f>AVERAGE(B8:B20)</f>
        <v>0</v>
      </c>
      <c r="C22" s="147"/>
      <c r="D22" s="147"/>
      <c r="E22" s="148"/>
      <c r="F22" s="147"/>
      <c r="G22" s="147"/>
      <c r="H22" s="147"/>
      <c r="I22" s="147"/>
      <c r="J22" s="145" t="s">
        <v>96</v>
      </c>
      <c r="K22" s="149">
        <f>AVERAGE(K8:K20)</f>
        <v>0</v>
      </c>
      <c r="L22" s="147"/>
      <c r="M22" s="147"/>
      <c r="N22" s="147"/>
      <c r="O22" s="147"/>
      <c r="P22" s="147"/>
      <c r="Q22" s="147"/>
    </row>
    <row r="23" spans="1:17" ht="15.75" thickBot="1" x14ac:dyDescent="0.3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</row>
    <row r="24" spans="1:17" ht="18" x14ac:dyDescent="0.25">
      <c r="A24" s="147"/>
      <c r="B24" s="283" t="s">
        <v>113</v>
      </c>
      <c r="C24" s="284"/>
      <c r="D24" s="284"/>
      <c r="E24" s="284"/>
      <c r="F24" s="284"/>
      <c r="G24" s="284"/>
      <c r="H24" s="285"/>
      <c r="I24" s="147"/>
      <c r="J24" s="147"/>
      <c r="K24" s="109"/>
      <c r="L24" s="147"/>
      <c r="M24" s="147"/>
      <c r="N24" s="147"/>
      <c r="O24" s="147"/>
      <c r="P24" s="147"/>
      <c r="Q24" s="147"/>
    </row>
    <row r="25" spans="1:17" ht="15" customHeight="1" x14ac:dyDescent="0.25">
      <c r="A25" s="147"/>
      <c r="B25" s="103" t="s">
        <v>114</v>
      </c>
      <c r="C25" s="281"/>
      <c r="D25" s="281"/>
      <c r="E25" s="281"/>
      <c r="F25" s="281"/>
      <c r="G25" s="281"/>
      <c r="H25" s="282"/>
      <c r="I25" s="147"/>
      <c r="J25" s="147"/>
      <c r="K25" s="147"/>
      <c r="L25" s="147"/>
      <c r="M25" s="147"/>
      <c r="N25" s="147"/>
      <c r="O25" s="147"/>
      <c r="P25" s="147"/>
      <c r="Q25" s="147"/>
    </row>
    <row r="26" spans="1:17" ht="15" customHeight="1" x14ac:dyDescent="0.25">
      <c r="A26" s="147"/>
      <c r="B26" s="103" t="s">
        <v>115</v>
      </c>
      <c r="C26" s="281"/>
      <c r="D26" s="281"/>
      <c r="E26" s="281"/>
      <c r="F26" s="281"/>
      <c r="G26" s="281"/>
      <c r="H26" s="282"/>
      <c r="I26" s="147"/>
      <c r="J26" s="150"/>
      <c r="K26" s="150"/>
      <c r="L26" s="150"/>
      <c r="M26" s="150"/>
      <c r="N26" s="150"/>
      <c r="O26" s="150"/>
      <c r="P26" s="150"/>
      <c r="Q26" s="150"/>
    </row>
    <row r="27" spans="1:17" ht="15" customHeight="1" x14ac:dyDescent="0.25">
      <c r="A27" s="147"/>
      <c r="B27" s="103" t="s">
        <v>116</v>
      </c>
      <c r="C27" s="281"/>
      <c r="D27" s="281"/>
      <c r="E27" s="281"/>
      <c r="F27" s="281"/>
      <c r="G27" s="281"/>
      <c r="H27" s="282"/>
      <c r="I27" s="147"/>
      <c r="J27" s="151"/>
      <c r="K27" s="150"/>
      <c r="L27" s="147"/>
      <c r="M27" s="150"/>
      <c r="N27" s="150"/>
      <c r="O27" s="150"/>
      <c r="P27" s="150"/>
      <c r="Q27" s="147"/>
    </row>
    <row r="28" spans="1:17" ht="15" customHeight="1" x14ac:dyDescent="0.25">
      <c r="A28" s="147"/>
      <c r="B28" s="103" t="s">
        <v>117</v>
      </c>
      <c r="C28" s="281"/>
      <c r="D28" s="281"/>
      <c r="E28" s="281"/>
      <c r="F28" s="281"/>
      <c r="G28" s="281"/>
      <c r="H28" s="282"/>
      <c r="I28" s="147"/>
      <c r="J28" s="150"/>
      <c r="K28" s="151"/>
      <c r="L28" s="147"/>
      <c r="M28" s="150"/>
      <c r="N28" s="150"/>
      <c r="O28" s="150"/>
      <c r="P28" s="150"/>
      <c r="Q28" s="147"/>
    </row>
    <row r="29" spans="1:17" ht="15" customHeight="1" x14ac:dyDescent="0.25">
      <c r="A29" s="147"/>
      <c r="B29" s="103" t="s">
        <v>118</v>
      </c>
      <c r="C29" s="281"/>
      <c r="D29" s="281"/>
      <c r="E29" s="281"/>
      <c r="F29" s="281"/>
      <c r="G29" s="281"/>
      <c r="H29" s="282"/>
      <c r="I29" s="147"/>
      <c r="J29" s="150"/>
      <c r="K29" s="151"/>
      <c r="L29" s="147"/>
      <c r="M29" s="150"/>
      <c r="N29" s="150"/>
      <c r="O29" s="150"/>
      <c r="P29" s="150"/>
      <c r="Q29" s="147"/>
    </row>
    <row r="30" spans="1:17" ht="15" customHeight="1" x14ac:dyDescent="0.25">
      <c r="A30" s="147"/>
      <c r="B30" s="103" t="s">
        <v>119</v>
      </c>
      <c r="C30" s="281"/>
      <c r="D30" s="281"/>
      <c r="E30" s="281"/>
      <c r="F30" s="281"/>
      <c r="G30" s="281"/>
      <c r="H30" s="282"/>
      <c r="I30" s="147"/>
      <c r="J30" s="150"/>
      <c r="K30" s="151"/>
      <c r="L30" s="147"/>
      <c r="M30" s="150"/>
      <c r="N30" s="150"/>
      <c r="O30" s="150"/>
      <c r="P30" s="150"/>
      <c r="Q30" s="147"/>
    </row>
    <row r="31" spans="1:17" ht="15" customHeight="1" x14ac:dyDescent="0.25">
      <c r="A31" s="108"/>
      <c r="B31" s="103" t="s">
        <v>120</v>
      </c>
      <c r="C31" s="281"/>
      <c r="D31" s="281"/>
      <c r="E31" s="281"/>
      <c r="F31" s="281"/>
      <c r="G31" s="281"/>
      <c r="H31" s="282"/>
      <c r="I31" s="108"/>
      <c r="J31" s="150"/>
      <c r="K31" s="151"/>
      <c r="L31" s="147"/>
      <c r="M31" s="150"/>
      <c r="N31" s="150"/>
      <c r="O31" s="150"/>
      <c r="P31" s="150"/>
      <c r="Q31" s="147"/>
    </row>
    <row r="32" spans="1:17" ht="15" customHeight="1" x14ac:dyDescent="0.25">
      <c r="A32" s="108"/>
      <c r="B32" s="103" t="s">
        <v>121</v>
      </c>
      <c r="C32" s="281"/>
      <c r="D32" s="281"/>
      <c r="E32" s="281"/>
      <c r="F32" s="281"/>
      <c r="G32" s="281"/>
      <c r="H32" s="282"/>
      <c r="I32" s="108"/>
      <c r="J32" s="150"/>
      <c r="K32" s="151"/>
      <c r="L32" s="147"/>
      <c r="M32" s="150"/>
      <c r="N32" s="150"/>
      <c r="O32" s="150"/>
      <c r="P32" s="150"/>
      <c r="Q32" s="147"/>
    </row>
    <row r="33" spans="1:17" ht="15" customHeight="1" x14ac:dyDescent="0.25">
      <c r="A33" s="108"/>
      <c r="B33" s="103" t="s">
        <v>122</v>
      </c>
      <c r="C33" s="281"/>
      <c r="D33" s="281"/>
      <c r="E33" s="281"/>
      <c r="F33" s="281"/>
      <c r="G33" s="281"/>
      <c r="H33" s="282"/>
      <c r="I33" s="108"/>
      <c r="J33" s="150"/>
      <c r="K33" s="151"/>
      <c r="L33" s="147"/>
      <c r="M33" s="150"/>
      <c r="N33" s="150"/>
      <c r="O33" s="150"/>
      <c r="P33" s="150"/>
      <c r="Q33" s="147"/>
    </row>
    <row r="34" spans="1:17" ht="15" customHeight="1" thickBot="1" x14ac:dyDescent="0.3">
      <c r="A34" s="108"/>
      <c r="B34" s="104" t="s">
        <v>123</v>
      </c>
      <c r="C34" s="286"/>
      <c r="D34" s="286"/>
      <c r="E34" s="286"/>
      <c r="F34" s="286"/>
      <c r="G34" s="286"/>
      <c r="H34" s="287"/>
      <c r="I34" s="108"/>
      <c r="J34" s="150"/>
      <c r="K34" s="151"/>
      <c r="L34" s="147"/>
      <c r="M34" s="150"/>
      <c r="N34" s="150"/>
      <c r="O34" s="150"/>
      <c r="P34" s="150"/>
      <c r="Q34" s="147"/>
    </row>
  </sheetData>
  <mergeCells count="11">
    <mergeCell ref="C30:H30"/>
    <mergeCell ref="C31:H31"/>
    <mergeCell ref="C32:H32"/>
    <mergeCell ref="C33:H33"/>
    <mergeCell ref="C34:H34"/>
    <mergeCell ref="C29:H29"/>
    <mergeCell ref="B24:H24"/>
    <mergeCell ref="C25:H25"/>
    <mergeCell ref="C26:H26"/>
    <mergeCell ref="C27:H27"/>
    <mergeCell ref="C28:H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B4" sqref="B4"/>
    </sheetView>
  </sheetViews>
  <sheetFormatPr defaultRowHeight="15" x14ac:dyDescent="0.25"/>
  <cols>
    <col min="1" max="1" width="33.140625" customWidth="1"/>
    <col min="4" max="4" width="12" customWidth="1"/>
    <col min="6" max="6" width="37.28515625" customWidth="1"/>
  </cols>
  <sheetData>
    <row r="1" spans="1:7" x14ac:dyDescent="0.25">
      <c r="A1" s="290" t="s">
        <v>48</v>
      </c>
      <c r="B1" s="290"/>
      <c r="C1" s="290"/>
      <c r="D1" s="290"/>
      <c r="E1" s="290"/>
      <c r="F1" s="290"/>
      <c r="G1" s="290"/>
    </row>
    <row r="2" spans="1:7" ht="15.75" thickBot="1" x14ac:dyDescent="0.3">
      <c r="A2" s="45"/>
      <c r="B2" s="45"/>
      <c r="C2" s="45"/>
      <c r="D2" s="45"/>
      <c r="E2" s="45"/>
      <c r="F2" s="45"/>
      <c r="G2" s="45"/>
    </row>
    <row r="3" spans="1:7" ht="15.75" thickBot="1" x14ac:dyDescent="0.3">
      <c r="A3" s="61" t="s">
        <v>49</v>
      </c>
      <c r="B3" s="62">
        <v>44197</v>
      </c>
      <c r="C3" s="62">
        <v>44562</v>
      </c>
      <c r="D3" s="63" t="s">
        <v>56</v>
      </c>
      <c r="E3" s="45"/>
      <c r="F3" s="288" t="s">
        <v>76</v>
      </c>
      <c r="G3" s="289"/>
    </row>
    <row r="4" spans="1:7" x14ac:dyDescent="0.25">
      <c r="A4" s="58" t="s">
        <v>50</v>
      </c>
      <c r="B4" s="73"/>
      <c r="C4" s="59"/>
      <c r="D4" s="60">
        <f>C4-B4</f>
        <v>0</v>
      </c>
      <c r="E4" s="45"/>
      <c r="F4" s="58" t="s">
        <v>66</v>
      </c>
      <c r="G4" s="70"/>
    </row>
    <row r="5" spans="1:7" x14ac:dyDescent="0.25">
      <c r="A5" s="53" t="s">
        <v>51</v>
      </c>
      <c r="B5" s="74"/>
      <c r="C5" s="52"/>
      <c r="D5" s="57">
        <f t="shared" ref="D5:D9" si="0">C5-B5</f>
        <v>0</v>
      </c>
      <c r="E5" s="45"/>
      <c r="F5" s="53" t="s">
        <v>65</v>
      </c>
      <c r="G5" s="54"/>
    </row>
    <row r="6" spans="1:7" x14ac:dyDescent="0.25">
      <c r="A6" s="53" t="s">
        <v>52</v>
      </c>
      <c r="B6" s="74"/>
      <c r="C6" s="52"/>
      <c r="D6" s="57">
        <f t="shared" si="0"/>
        <v>0</v>
      </c>
      <c r="E6" s="45"/>
      <c r="F6" s="53" t="s">
        <v>67</v>
      </c>
      <c r="G6" s="54"/>
    </row>
    <row r="7" spans="1:7" x14ac:dyDescent="0.25">
      <c r="A7" s="53" t="s">
        <v>53</v>
      </c>
      <c r="B7" s="74"/>
      <c r="C7" s="52"/>
      <c r="D7" s="57">
        <f t="shared" si="0"/>
        <v>0</v>
      </c>
      <c r="E7" s="45"/>
      <c r="F7" s="53" t="s">
        <v>68</v>
      </c>
      <c r="G7" s="54"/>
    </row>
    <row r="8" spans="1:7" ht="15.75" thickBot="1" x14ac:dyDescent="0.3">
      <c r="A8" s="64" t="s">
        <v>55</v>
      </c>
      <c r="B8" s="75"/>
      <c r="C8" s="65"/>
      <c r="D8" s="66">
        <f t="shared" si="0"/>
        <v>0</v>
      </c>
      <c r="E8" s="45"/>
      <c r="F8" s="53" t="s">
        <v>69</v>
      </c>
      <c r="G8" s="54"/>
    </row>
    <row r="9" spans="1:7" ht="15.75" thickBot="1" x14ac:dyDescent="0.3">
      <c r="A9" s="67" t="s">
        <v>54</v>
      </c>
      <c r="B9" s="76">
        <f>SUM(B4:B8)</f>
        <v>0</v>
      </c>
      <c r="C9" s="68">
        <f>SUM(C4:C8)</f>
        <v>0</v>
      </c>
      <c r="D9" s="69">
        <f t="shared" si="0"/>
        <v>0</v>
      </c>
      <c r="E9" s="45"/>
      <c r="F9" s="55" t="s">
        <v>70</v>
      </c>
      <c r="G9" s="56"/>
    </row>
    <row r="10" spans="1:7" ht="15.75" thickBot="1" x14ac:dyDescent="0.3">
      <c r="A10" s="45"/>
      <c r="B10" s="45"/>
      <c r="C10" s="45"/>
      <c r="D10" s="45"/>
      <c r="E10" s="45"/>
      <c r="F10" s="50" t="s">
        <v>71</v>
      </c>
      <c r="G10" s="51"/>
    </row>
    <row r="11" spans="1:7" ht="15.75" thickBot="1" x14ac:dyDescent="0.3">
      <c r="A11" s="288" t="s">
        <v>57</v>
      </c>
      <c r="B11" s="289"/>
      <c r="C11" s="45"/>
      <c r="D11" s="45"/>
      <c r="E11" s="45"/>
      <c r="F11" s="46" t="s">
        <v>72</v>
      </c>
      <c r="G11" s="48"/>
    </row>
    <row r="12" spans="1:7" x14ac:dyDescent="0.25">
      <c r="A12" s="58" t="s">
        <v>58</v>
      </c>
      <c r="B12" s="70"/>
      <c r="C12" s="45"/>
      <c r="D12" s="45"/>
      <c r="E12" s="45"/>
      <c r="F12" s="46" t="s">
        <v>73</v>
      </c>
      <c r="G12" s="48"/>
    </row>
    <row r="13" spans="1:7" x14ac:dyDescent="0.25">
      <c r="A13" s="53" t="s">
        <v>59</v>
      </c>
      <c r="B13" s="54"/>
      <c r="C13" s="45"/>
      <c r="D13" s="45"/>
      <c r="E13" s="45"/>
      <c r="F13" s="46" t="s">
        <v>74</v>
      </c>
      <c r="G13" s="48"/>
    </row>
    <row r="14" spans="1:7" ht="15.75" thickBot="1" x14ac:dyDescent="0.3">
      <c r="A14" s="53" t="s">
        <v>60</v>
      </c>
      <c r="B14" s="54"/>
      <c r="C14" s="45"/>
      <c r="D14" s="45"/>
      <c r="E14" s="45"/>
      <c r="F14" s="47" t="s">
        <v>75</v>
      </c>
      <c r="G14" s="49"/>
    </row>
    <row r="15" spans="1:7" x14ac:dyDescent="0.25">
      <c r="A15" s="53" t="s">
        <v>64</v>
      </c>
      <c r="B15" s="54"/>
      <c r="C15" s="45"/>
      <c r="D15" s="45"/>
      <c r="E15" s="45"/>
    </row>
    <row r="16" spans="1:7" x14ac:dyDescent="0.25">
      <c r="A16" s="53" t="s">
        <v>61</v>
      </c>
      <c r="B16" s="54"/>
      <c r="C16" s="45"/>
      <c r="D16" s="45"/>
      <c r="E16" s="45"/>
    </row>
    <row r="17" spans="1:7" x14ac:dyDescent="0.25">
      <c r="A17" s="53" t="s">
        <v>62</v>
      </c>
      <c r="B17" s="54"/>
      <c r="C17" s="45"/>
      <c r="D17" s="45"/>
      <c r="E17" s="45"/>
      <c r="F17" s="45"/>
      <c r="G17" s="45"/>
    </row>
    <row r="18" spans="1:7" ht="15.75" thickBot="1" x14ac:dyDescent="0.3">
      <c r="A18" s="55" t="s">
        <v>63</v>
      </c>
      <c r="B18" s="56"/>
      <c r="C18" s="45"/>
      <c r="D18" s="45"/>
      <c r="E18" s="45"/>
      <c r="F18" s="45"/>
      <c r="G18" s="45"/>
    </row>
    <row r="19" spans="1:7" ht="15.75" thickBot="1" x14ac:dyDescent="0.3">
      <c r="A19" s="45"/>
      <c r="B19" s="45"/>
      <c r="C19" s="45"/>
      <c r="D19" s="45"/>
      <c r="E19" s="45"/>
      <c r="F19" s="45"/>
      <c r="G19" s="45"/>
    </row>
    <row r="20" spans="1:7" ht="15.75" thickBot="1" x14ac:dyDescent="0.3">
      <c r="A20" s="71" t="s">
        <v>40</v>
      </c>
      <c r="B20" s="72">
        <f>B9+B12+B13+B14+B15+G9-C9-B16-B17-B18-G4-G5-G6-G7-G8</f>
        <v>0</v>
      </c>
      <c r="C20" s="45"/>
      <c r="D20" s="45"/>
      <c r="E20" s="45"/>
      <c r="F20" s="45"/>
      <c r="G20" s="45"/>
    </row>
  </sheetData>
  <mergeCells count="3">
    <mergeCell ref="F3:G3"/>
    <mergeCell ref="A11:B11"/>
    <mergeCell ref="A1:G1"/>
  </mergeCells>
  <pageMargins left="0.7" right="0.7" top="0.75" bottom="0.75" header="0.3" footer="0.3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workbookViewId="0">
      <selection activeCell="B5" sqref="B5"/>
    </sheetView>
  </sheetViews>
  <sheetFormatPr defaultRowHeight="15" x14ac:dyDescent="0.25"/>
  <cols>
    <col min="1" max="1" width="11.85546875" customWidth="1"/>
    <col min="2" max="2" width="12.140625" customWidth="1"/>
    <col min="3" max="3" width="12.42578125" customWidth="1"/>
    <col min="4" max="4" width="14.5703125" customWidth="1"/>
    <col min="5" max="5" width="2.28515625" customWidth="1"/>
    <col min="8" max="8" width="11.5703125" customWidth="1"/>
    <col min="9" max="9" width="2.5703125" customWidth="1"/>
  </cols>
  <sheetData>
    <row r="1" spans="1:9" ht="18.75" thickBot="1" x14ac:dyDescent="0.3">
      <c r="A1" s="291" t="s">
        <v>97</v>
      </c>
      <c r="B1" s="292"/>
      <c r="C1" s="292"/>
      <c r="D1" s="292"/>
      <c r="E1" s="292"/>
      <c r="F1" s="292"/>
      <c r="G1" s="292"/>
      <c r="H1" s="292"/>
      <c r="I1" s="293"/>
    </row>
    <row r="2" spans="1:9" ht="18" x14ac:dyDescent="0.25">
      <c r="A2" s="294" t="s">
        <v>102</v>
      </c>
      <c r="B2" s="294"/>
      <c r="C2" s="294"/>
      <c r="D2" s="294"/>
      <c r="E2" s="294"/>
      <c r="F2" s="294"/>
      <c r="G2" s="294"/>
      <c r="H2" s="294"/>
      <c r="I2" s="294"/>
    </row>
    <row r="3" spans="1:9" ht="15.75" thickBot="1" x14ac:dyDescent="0.3">
      <c r="A3" s="77"/>
      <c r="B3" s="77"/>
      <c r="C3" s="77"/>
      <c r="D3" s="77"/>
      <c r="E3" s="77"/>
      <c r="F3" s="77"/>
      <c r="G3" s="77"/>
      <c r="H3" s="77"/>
      <c r="I3" s="77"/>
    </row>
    <row r="4" spans="1:9" ht="15.75" thickBot="1" x14ac:dyDescent="0.3">
      <c r="A4" s="89" t="s">
        <v>77</v>
      </c>
      <c r="B4" s="90" t="s">
        <v>78</v>
      </c>
      <c r="C4" s="90" t="s">
        <v>98</v>
      </c>
      <c r="D4" s="90" t="s">
        <v>99</v>
      </c>
      <c r="E4" s="90"/>
      <c r="F4" s="90" t="s">
        <v>79</v>
      </c>
      <c r="G4" s="90" t="s">
        <v>80</v>
      </c>
      <c r="H4" s="90" t="s">
        <v>81</v>
      </c>
      <c r="I4" s="78"/>
    </row>
    <row r="5" spans="1:9" ht="15" customHeight="1" x14ac:dyDescent="0.25">
      <c r="A5" s="79" t="s">
        <v>82</v>
      </c>
      <c r="B5" s="80"/>
      <c r="C5" s="91"/>
      <c r="D5" s="81"/>
      <c r="E5" s="80"/>
      <c r="F5" s="81"/>
      <c r="G5" s="81"/>
      <c r="H5" s="91"/>
      <c r="I5" s="92"/>
    </row>
    <row r="6" spans="1:9" x14ac:dyDescent="0.25">
      <c r="A6" s="82" t="s">
        <v>83</v>
      </c>
      <c r="B6" s="83">
        <f>B5+C5+D5-E5-F5-G5-H5</f>
        <v>0</v>
      </c>
      <c r="C6" s="81"/>
      <c r="D6" s="81"/>
      <c r="E6" s="80"/>
      <c r="F6" s="81"/>
      <c r="G6" s="81"/>
      <c r="H6" s="81"/>
      <c r="I6" s="93"/>
    </row>
    <row r="7" spans="1:9" x14ac:dyDescent="0.25">
      <c r="A7" s="82" t="s">
        <v>84</v>
      </c>
      <c r="B7" s="83">
        <f t="shared" ref="B7:B16" si="0">B6+C6+D6-E6-F6-G6-H6</f>
        <v>0</v>
      </c>
      <c r="C7" s="81"/>
      <c r="D7" s="81"/>
      <c r="E7" s="80"/>
      <c r="F7" s="81"/>
      <c r="G7" s="81"/>
      <c r="H7" s="81"/>
      <c r="I7" s="93"/>
    </row>
    <row r="8" spans="1:9" x14ac:dyDescent="0.25">
      <c r="A8" s="82" t="s">
        <v>85</v>
      </c>
      <c r="B8" s="83">
        <f t="shared" si="0"/>
        <v>0</v>
      </c>
      <c r="C8" s="81"/>
      <c r="D8" s="81"/>
      <c r="E8" s="80"/>
      <c r="F8" s="81"/>
      <c r="G8" s="81"/>
      <c r="H8" s="81"/>
      <c r="I8" s="93"/>
    </row>
    <row r="9" spans="1:9" x14ac:dyDescent="0.25">
      <c r="A9" s="82" t="s">
        <v>86</v>
      </c>
      <c r="B9" s="83">
        <f t="shared" si="0"/>
        <v>0</v>
      </c>
      <c r="C9" s="81"/>
      <c r="D9" s="81"/>
      <c r="E9" s="80"/>
      <c r="F9" s="81"/>
      <c r="G9" s="81"/>
      <c r="H9" s="81"/>
      <c r="I9" s="93"/>
    </row>
    <row r="10" spans="1:9" x14ac:dyDescent="0.25">
      <c r="A10" s="82" t="s">
        <v>87</v>
      </c>
      <c r="B10" s="83">
        <f t="shared" si="0"/>
        <v>0</v>
      </c>
      <c r="C10" s="81"/>
      <c r="D10" s="81"/>
      <c r="E10" s="80"/>
      <c r="F10" s="81"/>
      <c r="G10" s="81"/>
      <c r="H10" s="81"/>
      <c r="I10" s="93"/>
    </row>
    <row r="11" spans="1:9" x14ac:dyDescent="0.25">
      <c r="A11" s="82" t="s">
        <v>88</v>
      </c>
      <c r="B11" s="83">
        <f t="shared" si="0"/>
        <v>0</v>
      </c>
      <c r="C11" s="81"/>
      <c r="D11" s="81"/>
      <c r="E11" s="80"/>
      <c r="F11" s="81"/>
      <c r="G11" s="81"/>
      <c r="H11" s="81"/>
      <c r="I11" s="93"/>
    </row>
    <row r="12" spans="1:9" x14ac:dyDescent="0.25">
      <c r="A12" s="82" t="s">
        <v>89</v>
      </c>
      <c r="B12" s="83">
        <f t="shared" si="0"/>
        <v>0</v>
      </c>
      <c r="C12" s="81"/>
      <c r="D12" s="81"/>
      <c r="E12" s="80"/>
      <c r="F12" s="81"/>
      <c r="G12" s="81"/>
      <c r="H12" s="81"/>
      <c r="I12" s="93"/>
    </row>
    <row r="13" spans="1:9" x14ac:dyDescent="0.25">
      <c r="A13" s="82" t="s">
        <v>90</v>
      </c>
      <c r="B13" s="83">
        <f t="shared" si="0"/>
        <v>0</v>
      </c>
      <c r="C13" s="81"/>
      <c r="D13" s="81"/>
      <c r="E13" s="80"/>
      <c r="F13" s="81"/>
      <c r="G13" s="81"/>
      <c r="H13" s="81"/>
      <c r="I13" s="93"/>
    </row>
    <row r="14" spans="1:9" x14ac:dyDescent="0.25">
      <c r="A14" s="82" t="s">
        <v>91</v>
      </c>
      <c r="B14" s="83">
        <f t="shared" si="0"/>
        <v>0</v>
      </c>
      <c r="C14" s="81"/>
      <c r="D14" s="81"/>
      <c r="E14" s="80"/>
      <c r="F14" s="81"/>
      <c r="G14" s="81"/>
      <c r="H14" s="81"/>
      <c r="I14" s="93"/>
    </row>
    <row r="15" spans="1:9" x14ac:dyDescent="0.25">
      <c r="A15" s="82" t="s">
        <v>92</v>
      </c>
      <c r="B15" s="83">
        <f t="shared" si="0"/>
        <v>0</v>
      </c>
      <c r="C15" s="81"/>
      <c r="D15" s="81"/>
      <c r="E15" s="80"/>
      <c r="F15" s="81"/>
      <c r="G15" s="81"/>
      <c r="H15" s="81"/>
      <c r="I15" s="93"/>
    </row>
    <row r="16" spans="1:9" x14ac:dyDescent="0.25">
      <c r="A16" s="82" t="s">
        <v>93</v>
      </c>
      <c r="B16" s="83">
        <f t="shared" si="0"/>
        <v>0</v>
      </c>
      <c r="C16" s="81"/>
      <c r="D16" s="81"/>
      <c r="E16" s="80"/>
      <c r="F16" s="81"/>
      <c r="G16" s="81"/>
      <c r="H16" s="81"/>
      <c r="I16" s="93"/>
    </row>
    <row r="17" spans="1:9" ht="15.75" thickBot="1" x14ac:dyDescent="0.3">
      <c r="A17" s="84" t="s">
        <v>94</v>
      </c>
      <c r="B17" s="85">
        <f>B5+C18+D18+E18-F18-G18-H18-I18</f>
        <v>0</v>
      </c>
      <c r="C17" s="94"/>
      <c r="D17" s="94"/>
      <c r="E17" s="95"/>
      <c r="F17" s="94"/>
      <c r="G17" s="94"/>
      <c r="H17" s="94"/>
      <c r="I17" s="96"/>
    </row>
    <row r="18" spans="1:9" ht="15.75" thickBot="1" x14ac:dyDescent="0.3">
      <c r="A18" s="86"/>
      <c r="B18" s="87" t="s">
        <v>95</v>
      </c>
      <c r="C18" s="97">
        <f t="shared" ref="C18:H18" si="1">SUM(C5:C17)</f>
        <v>0</v>
      </c>
      <c r="D18" s="98">
        <f t="shared" si="1"/>
        <v>0</v>
      </c>
      <c r="E18" s="98">
        <f t="shared" si="1"/>
        <v>0</v>
      </c>
      <c r="F18" s="98">
        <f t="shared" si="1"/>
        <v>0</v>
      </c>
      <c r="G18" s="98">
        <f t="shared" si="1"/>
        <v>0</v>
      </c>
      <c r="H18" s="98">
        <f t="shared" si="1"/>
        <v>0</v>
      </c>
      <c r="I18" s="99"/>
    </row>
    <row r="19" spans="1:9" ht="15.75" thickBot="1" x14ac:dyDescent="0.3">
      <c r="A19" s="88" t="s">
        <v>96</v>
      </c>
      <c r="B19" s="100">
        <f>AVERAGE(B5:B17)</f>
        <v>0</v>
      </c>
      <c r="C19" s="20"/>
      <c r="D19" s="20"/>
      <c r="E19" s="20"/>
      <c r="F19" s="20"/>
      <c r="G19" s="20"/>
      <c r="H19" s="20"/>
      <c r="I19" s="20"/>
    </row>
  </sheetData>
  <mergeCells count="2">
    <mergeCell ref="A1:I1"/>
    <mergeCell ref="A2:I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B5" sqref="B5"/>
    </sheetView>
  </sheetViews>
  <sheetFormatPr defaultRowHeight="15" x14ac:dyDescent="0.25"/>
  <cols>
    <col min="1" max="1" width="11.85546875" customWidth="1"/>
    <col min="2" max="2" width="12.140625" customWidth="1"/>
    <col min="3" max="3" width="12.42578125" customWidth="1"/>
    <col min="4" max="4" width="14.5703125" customWidth="1"/>
    <col min="5" max="5" width="2.28515625" customWidth="1"/>
    <col min="8" max="8" width="11.5703125" customWidth="1"/>
    <col min="9" max="9" width="2.5703125" customWidth="1"/>
  </cols>
  <sheetData>
    <row r="1" spans="1:9" ht="18.75" thickBot="1" x14ac:dyDescent="0.3">
      <c r="A1" s="291" t="s">
        <v>100</v>
      </c>
      <c r="B1" s="292"/>
      <c r="C1" s="292"/>
      <c r="D1" s="292"/>
      <c r="E1" s="292"/>
      <c r="F1" s="292"/>
      <c r="G1" s="292"/>
      <c r="H1" s="292"/>
      <c r="I1" s="293"/>
    </row>
    <row r="2" spans="1:9" ht="18" x14ac:dyDescent="0.25">
      <c r="A2" s="294" t="s">
        <v>101</v>
      </c>
      <c r="B2" s="294"/>
      <c r="C2" s="294"/>
      <c r="D2" s="294"/>
      <c r="E2" s="294"/>
      <c r="F2" s="294"/>
      <c r="G2" s="294"/>
      <c r="H2" s="294"/>
      <c r="I2" s="294"/>
    </row>
    <row r="3" spans="1:9" ht="15.75" thickBot="1" x14ac:dyDescent="0.3">
      <c r="A3" s="77"/>
      <c r="B3" s="77"/>
      <c r="C3" s="77"/>
      <c r="D3" s="77"/>
      <c r="E3" s="77"/>
      <c r="F3" s="77"/>
      <c r="G3" s="77"/>
      <c r="H3" s="77"/>
      <c r="I3" s="77"/>
    </row>
    <row r="4" spans="1:9" ht="15.75" thickBot="1" x14ac:dyDescent="0.3">
      <c r="A4" s="89" t="s">
        <v>77</v>
      </c>
      <c r="B4" s="90" t="s">
        <v>78</v>
      </c>
      <c r="C4" s="90" t="s">
        <v>98</v>
      </c>
      <c r="D4" s="90" t="s">
        <v>99</v>
      </c>
      <c r="E4" s="90"/>
      <c r="F4" s="90" t="s">
        <v>79</v>
      </c>
      <c r="G4" s="90" t="s">
        <v>80</v>
      </c>
      <c r="H4" s="90" t="s">
        <v>81</v>
      </c>
      <c r="I4" s="78"/>
    </row>
    <row r="5" spans="1:9" x14ac:dyDescent="0.25">
      <c r="A5" s="79" t="s">
        <v>82</v>
      </c>
      <c r="B5" s="80"/>
      <c r="C5" s="91"/>
      <c r="D5" s="81"/>
      <c r="E5" s="80"/>
      <c r="F5" s="81"/>
      <c r="G5" s="81"/>
      <c r="H5" s="91"/>
      <c r="I5" s="92"/>
    </row>
    <row r="6" spans="1:9" x14ac:dyDescent="0.25">
      <c r="A6" s="82" t="s">
        <v>83</v>
      </c>
      <c r="B6" s="83">
        <f>B5+C5+D5-E5-F5-G5-H5</f>
        <v>0</v>
      </c>
      <c r="C6" s="81"/>
      <c r="D6" s="81"/>
      <c r="E6" s="80"/>
      <c r="F6" s="81"/>
      <c r="G6" s="81"/>
      <c r="H6" s="81"/>
      <c r="I6" s="93"/>
    </row>
    <row r="7" spans="1:9" x14ac:dyDescent="0.25">
      <c r="A7" s="82" t="s">
        <v>84</v>
      </c>
      <c r="B7" s="83">
        <f t="shared" ref="B7:B16" si="0">B6+C6+D6-E6-F6-G6-H6</f>
        <v>0</v>
      </c>
      <c r="C7" s="81"/>
      <c r="D7" s="81"/>
      <c r="E7" s="80"/>
      <c r="F7" s="81"/>
      <c r="G7" s="81"/>
      <c r="H7" s="81"/>
      <c r="I7" s="93"/>
    </row>
    <row r="8" spans="1:9" x14ac:dyDescent="0.25">
      <c r="A8" s="82" t="s">
        <v>85</v>
      </c>
      <c r="B8" s="83">
        <f t="shared" si="0"/>
        <v>0</v>
      </c>
      <c r="C8" s="81"/>
      <c r="D8" s="81"/>
      <c r="E8" s="80"/>
      <c r="F8" s="81"/>
      <c r="G8" s="81"/>
      <c r="H8" s="81"/>
      <c r="I8" s="93"/>
    </row>
    <row r="9" spans="1:9" x14ac:dyDescent="0.25">
      <c r="A9" s="82" t="s">
        <v>86</v>
      </c>
      <c r="B9" s="83">
        <f t="shared" si="0"/>
        <v>0</v>
      </c>
      <c r="C9" s="81"/>
      <c r="D9" s="81"/>
      <c r="E9" s="80"/>
      <c r="F9" s="81"/>
      <c r="G9" s="81"/>
      <c r="H9" s="81"/>
      <c r="I9" s="93"/>
    </row>
    <row r="10" spans="1:9" x14ac:dyDescent="0.25">
      <c r="A10" s="82" t="s">
        <v>87</v>
      </c>
      <c r="B10" s="83">
        <f t="shared" si="0"/>
        <v>0</v>
      </c>
      <c r="C10" s="81"/>
      <c r="D10" s="81"/>
      <c r="E10" s="80"/>
      <c r="F10" s="81"/>
      <c r="G10" s="81"/>
      <c r="H10" s="81"/>
      <c r="I10" s="93"/>
    </row>
    <row r="11" spans="1:9" x14ac:dyDescent="0.25">
      <c r="A11" s="82" t="s">
        <v>88</v>
      </c>
      <c r="B11" s="83">
        <f t="shared" si="0"/>
        <v>0</v>
      </c>
      <c r="C11" s="81"/>
      <c r="D11" s="81"/>
      <c r="E11" s="80"/>
      <c r="F11" s="81"/>
      <c r="G11" s="81"/>
      <c r="H11" s="81"/>
      <c r="I11" s="93"/>
    </row>
    <row r="12" spans="1:9" x14ac:dyDescent="0.25">
      <c r="A12" s="82" t="s">
        <v>89</v>
      </c>
      <c r="B12" s="83">
        <f t="shared" si="0"/>
        <v>0</v>
      </c>
      <c r="C12" s="81"/>
      <c r="D12" s="81"/>
      <c r="E12" s="80"/>
      <c r="F12" s="81"/>
      <c r="G12" s="81"/>
      <c r="H12" s="81"/>
      <c r="I12" s="93"/>
    </row>
    <row r="13" spans="1:9" x14ac:dyDescent="0.25">
      <c r="A13" s="82" t="s">
        <v>90</v>
      </c>
      <c r="B13" s="83">
        <f t="shared" si="0"/>
        <v>0</v>
      </c>
      <c r="C13" s="81"/>
      <c r="D13" s="81"/>
      <c r="E13" s="80"/>
      <c r="F13" s="81"/>
      <c r="G13" s="81"/>
      <c r="H13" s="81"/>
      <c r="I13" s="93"/>
    </row>
    <row r="14" spans="1:9" x14ac:dyDescent="0.25">
      <c r="A14" s="82" t="s">
        <v>91</v>
      </c>
      <c r="B14" s="83">
        <f t="shared" si="0"/>
        <v>0</v>
      </c>
      <c r="C14" s="81"/>
      <c r="D14" s="81"/>
      <c r="E14" s="80"/>
      <c r="F14" s="81"/>
      <c r="G14" s="81"/>
      <c r="H14" s="81"/>
      <c r="I14" s="93"/>
    </row>
    <row r="15" spans="1:9" x14ac:dyDescent="0.25">
      <c r="A15" s="82" t="s">
        <v>92</v>
      </c>
      <c r="B15" s="83">
        <f t="shared" si="0"/>
        <v>0</v>
      </c>
      <c r="C15" s="81"/>
      <c r="D15" s="81"/>
      <c r="E15" s="80"/>
      <c r="F15" s="81"/>
      <c r="G15" s="81"/>
      <c r="H15" s="81"/>
      <c r="I15" s="93"/>
    </row>
    <row r="16" spans="1:9" x14ac:dyDescent="0.25">
      <c r="A16" s="82" t="s">
        <v>93</v>
      </c>
      <c r="B16" s="83">
        <f t="shared" si="0"/>
        <v>0</v>
      </c>
      <c r="C16" s="81"/>
      <c r="D16" s="81"/>
      <c r="E16" s="80"/>
      <c r="F16" s="81"/>
      <c r="G16" s="81"/>
      <c r="H16" s="81"/>
      <c r="I16" s="93"/>
    </row>
    <row r="17" spans="1:9" ht="15.75" thickBot="1" x14ac:dyDescent="0.3">
      <c r="A17" s="84" t="s">
        <v>94</v>
      </c>
      <c r="B17" s="85">
        <f>B5+C18+D18+E18-F18-G18-H18-I18</f>
        <v>0</v>
      </c>
      <c r="C17" s="94"/>
      <c r="D17" s="94"/>
      <c r="E17" s="95"/>
      <c r="F17" s="94"/>
      <c r="G17" s="94"/>
      <c r="H17" s="94"/>
      <c r="I17" s="96"/>
    </row>
    <row r="18" spans="1:9" ht="15.75" thickBot="1" x14ac:dyDescent="0.3">
      <c r="A18" s="86"/>
      <c r="B18" s="87" t="s">
        <v>95</v>
      </c>
      <c r="C18" s="97">
        <f t="shared" ref="C18:H18" si="1">SUM(C5:C17)</f>
        <v>0</v>
      </c>
      <c r="D18" s="98">
        <f t="shared" si="1"/>
        <v>0</v>
      </c>
      <c r="E18" s="98">
        <f t="shared" si="1"/>
        <v>0</v>
      </c>
      <c r="F18" s="98">
        <f t="shared" si="1"/>
        <v>0</v>
      </c>
      <c r="G18" s="98">
        <f t="shared" si="1"/>
        <v>0</v>
      </c>
      <c r="H18" s="98">
        <f t="shared" si="1"/>
        <v>0</v>
      </c>
      <c r="I18" s="99"/>
    </row>
    <row r="19" spans="1:9" ht="15.75" thickBot="1" x14ac:dyDescent="0.3">
      <c r="A19" s="88" t="s">
        <v>96</v>
      </c>
      <c r="B19" s="100">
        <f>AVERAGE(B5:B17)</f>
        <v>0</v>
      </c>
      <c r="C19" s="20"/>
      <c r="D19" s="20"/>
      <c r="E19" s="20"/>
      <c r="F19" s="20"/>
      <c r="G19" s="20"/>
      <c r="H19" s="20"/>
      <c r="I19" s="20"/>
    </row>
  </sheetData>
  <mergeCells count="2">
    <mergeCell ref="A1:I1"/>
    <mergeCell ref="A2:I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Crop</vt:lpstr>
      <vt:lpstr>Alf</vt:lpstr>
      <vt:lpstr>NewSeed</vt:lpstr>
      <vt:lpstr>Grass</vt:lpstr>
      <vt:lpstr>Feed</vt:lpstr>
      <vt:lpstr>Dairy</vt:lpstr>
      <vt:lpstr>BeefCows</vt:lpstr>
      <vt:lpstr>BeefSteers</vt:lpstr>
      <vt:lpstr>DairySteers</vt:lpstr>
      <vt:lpstr>Crop!Print_Area</vt:lpstr>
      <vt:lpstr>Feed!Print_Area</vt:lpstr>
    </vt:vector>
  </TitlesOfParts>
  <Company>Central Lakes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Converse</dc:creator>
  <cp:lastModifiedBy>Converse, Nathan C</cp:lastModifiedBy>
  <cp:lastPrinted>2022-03-04T15:54:24Z</cp:lastPrinted>
  <dcterms:created xsi:type="dcterms:W3CDTF">2020-11-12T21:39:28Z</dcterms:created>
  <dcterms:modified xsi:type="dcterms:W3CDTF">2022-05-26T13:36:18Z</dcterms:modified>
</cp:coreProperties>
</file>